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ОИА\Для Сергея\MSV\3_Раскрытие информации\1.2.5\2021\8. на 31.08.2021\"/>
    </mc:Choice>
  </mc:AlternateContent>
  <bookViews>
    <workbookView xWindow="0" yWindow="90" windowWidth="19425" windowHeight="11025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портфеля'!$A$7:$I$21</definedName>
    <definedName name="Report07">'Состав портфеля'!$A$23:$I$24</definedName>
    <definedName name="Report08">'Состав портфеля'!$A$26:$I$26</definedName>
    <definedName name="Report09">'Состав портфеля'!$A$28:$I$53</definedName>
    <definedName name="Report10">'Состав портфеля'!$A$55:$I$55</definedName>
    <definedName name="Report11">'Состав портфеля'!$A$57:$I$57</definedName>
    <definedName name="Report12">'Состав портфеля'!$A$59:$I$59</definedName>
    <definedName name="Report13">'Состав портфеля'!$A$61:$I$61</definedName>
    <definedName name="Report14">'Состав портфеля'!$A$63:$I$63</definedName>
    <definedName name="Report15">'Состав портфеля'!$A$65:$I$67</definedName>
    <definedName name="Report16">'Состав портфеля'!$A$69:$I$69</definedName>
    <definedName name="Report17">'Состав портфеля'!$A$71:$I$71</definedName>
    <definedName name="Report18">'Состав портфеля'!$A$73:$I$74</definedName>
    <definedName name="Report19">'Состав портфеля'!$A$76:$I$76</definedName>
    <definedName name="Report20">'Состав портфеля'!$A$78:$I$78</definedName>
    <definedName name="Report21">'Состав портфеля'!$A$80:$I$80</definedName>
    <definedName name="Report22">'Состав портфеля'!$A$82:$I$82</definedName>
    <definedName name="Report23">'Состав портфеля'!$A$84:$I$84</definedName>
    <definedName name="Report24">'Состав портфеля'!$A$86:$I$86</definedName>
    <definedName name="Report25">'Состав портфеля'!$A$88:$I$88</definedName>
    <definedName name="Report26">'Состав портфеля'!$A$91:$I$91</definedName>
    <definedName name="Report27">'Состав портфеля'!$A$92:$H$92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G74" i="12" l="1"/>
  <c r="G67" i="12"/>
  <c r="G53" i="12"/>
  <c r="G24" i="12"/>
  <c r="G21" i="12"/>
  <c r="B5" i="9"/>
  <c r="G92" i="12" l="1"/>
  <c r="B3" i="12"/>
  <c r="B2" i="12" l="1"/>
</calcChain>
</file>

<file path=xl/sharedStrings.xml><?xml version="1.0" encoding="utf-8"?>
<sst xmlns="http://schemas.openxmlformats.org/spreadsheetml/2006/main" count="238" uniqueCount="175">
  <si>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</si>
  <si>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</si>
  <si>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</si>
  <si>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</si>
  <si>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</si>
  <si>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</si>
  <si>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</si>
  <si>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</si>
  <si>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</si>
  <si>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</si>
  <si>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</si>
  <si>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</si>
  <si>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</si>
  <si>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</si>
  <si>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</si>
  <si>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</si>
  <si>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</si>
  <si>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</si>
  <si>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</si>
  <si>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</si>
  <si>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</si>
  <si>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</si>
  <si>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</si>
  <si>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</si>
  <si>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</si>
  <si>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</si>
  <si>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</si>
  <si>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</si>
  <si>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</si>
  <si>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</si>
  <si>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</si>
  <si>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</si>
  <si>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</si>
  <si>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</si>
  <si>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</si>
  <si>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</si>
  <si>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</si>
  <si>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</si>
  <si>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ПР - Доверие</t>
  </si>
  <si>
    <t>Report03</t>
  </si>
  <si>
    <t>Report04</t>
  </si>
  <si>
    <t>Report05</t>
  </si>
  <si>
    <t>Состав инвестиционного портфеля средств пенсионных резервов фонда на 31.08.2021</t>
  </si>
  <si>
    <t>Report28</t>
  </si>
  <si>
    <t>Акционерное общество "Негосударственный пенсионный фонд "Доверие"</t>
  </si>
  <si>
    <t>Report29</t>
  </si>
  <si>
    <t>24020RMFS</t>
  </si>
  <si>
    <t>RU000A100QS2</t>
  </si>
  <si>
    <t>Министерство финансов Российской Федерации</t>
  </si>
  <si>
    <t>1037739085636</t>
  </si>
  <si>
    <t>25083RMFS</t>
  </si>
  <si>
    <t>RU000A0ZYCK6</t>
  </si>
  <si>
    <t>26209RMFS</t>
  </si>
  <si>
    <t>RU000A0JSMA2</t>
  </si>
  <si>
    <t>26218RMFS</t>
  </si>
  <si>
    <t>RU000A0JVW48</t>
  </si>
  <si>
    <t>26219RMFS</t>
  </si>
  <si>
    <t>RU000A0JWM07</t>
  </si>
  <si>
    <t>26222RMFS</t>
  </si>
  <si>
    <t>RU000A0JXQF2</t>
  </si>
  <si>
    <t>26224RMFS</t>
  </si>
  <si>
    <t>RU000A0ZYUA9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</si>
  <si>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</si>
  <si>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</si>
  <si>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</si>
  <si>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</si>
  <si>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</si>
  <si>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</si>
  <si>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</si>
  <si>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</si>
  <si>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26232RMFS</t>
  </si>
  <si>
    <t>RU000A1014N4</t>
  </si>
  <si>
    <t>26239RMFS</t>
  </si>
  <si>
    <t>RU000A103901</t>
  </si>
  <si>
    <t>46018RMFS</t>
  </si>
  <si>
    <t>RU000A0D0G29</t>
  </si>
  <si>
    <t>RU34011MOO0</t>
  </si>
  <si>
    <t>RU000A0ZYML3</t>
  </si>
  <si>
    <t>Министерство экономики и финансов Московской области</t>
  </si>
  <si>
    <t>1025002870837</t>
  </si>
  <si>
    <t>4-07-00013-A</t>
  </si>
  <si>
    <t>RU000A0JTM36</t>
  </si>
  <si>
    <t>Публичное акционерное общество "Акционерная нефтяная Компания "Башнефть"</t>
  </si>
  <si>
    <t>1020202555240</t>
  </si>
  <si>
    <t>4-09-00013-A</t>
  </si>
  <si>
    <t>RU000A0JTM51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</si>
  <si>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</si>
  <si>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</si>
  <si>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</si>
  <si>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</si>
  <si>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4B02-01-04715-A-001P</t>
  </si>
  <si>
    <t>RU000A0JXEV5</t>
  </si>
  <si>
    <t>Публичное акционерное общество "Мобильные ТелеСистемы"</t>
  </si>
  <si>
    <t>1027700149124</t>
  </si>
  <si>
    <t>4B02-02-00207-A-001P</t>
  </si>
  <si>
    <t>RU000A0JXSS1</t>
  </si>
  <si>
    <t>Публичное акционерное общество "Акрон"</t>
  </si>
  <si>
    <t>1025300786610</t>
  </si>
  <si>
    <t>4B02-02-35992-H-001P</t>
  </si>
  <si>
    <t>RU000A0ZZRZ9</t>
  </si>
  <si>
    <t>акционерное общество "Трансмашхолдинг"</t>
  </si>
  <si>
    <t>1027739893246</t>
  </si>
  <si>
    <t>4B02-02-55385-E-001P</t>
  </si>
  <si>
    <t>RU000A101MG4</t>
  </si>
  <si>
    <t>Публичное акционерное общество "Российские сети"</t>
  </si>
  <si>
    <t>1087760000019</t>
  </si>
  <si>
    <t>4B02-03-00122-A</t>
  </si>
  <si>
    <t>RU000A0JV1X3</t>
  </si>
  <si>
    <t>публичное акционерное общество "Нефтяная компания "Роснефть"</t>
  </si>
  <si>
    <t>1027700043502</t>
  </si>
  <si>
    <t>4B02-03-00146-A-001P</t>
  </si>
  <si>
    <t>RU000A0ZYDS7</t>
  </si>
  <si>
    <t>Публичное акционерное общество "Газпром нефть"</t>
  </si>
  <si>
    <t>1025501701686</t>
  </si>
  <si>
    <t>4B02-03-31153-H-001P</t>
  </si>
  <si>
    <t>RU000A1008Z0</t>
  </si>
  <si>
    <t>Акционерное общество "Минерально-химическая компания "ЕвроХим"</t>
  </si>
  <si>
    <t>1027700002659</t>
  </si>
  <si>
    <t>4B02-03-35992-H-001P</t>
  </si>
  <si>
    <t>RU000A1009M6</t>
  </si>
  <si>
    <t>4B02-04-32432-H</t>
  </si>
  <si>
    <t>RU000A0JVA10</t>
  </si>
  <si>
    <t>акционерное общество "Государственная транспортная лизинговая компания"</t>
  </si>
  <si>
    <t>1027739407189</t>
  </si>
  <si>
    <t>4B02-05-00122-A-002P</t>
  </si>
  <si>
    <t>RU000A0ZYVU5</t>
  </si>
  <si>
    <t>4B02-05-00822-J-001P</t>
  </si>
  <si>
    <t>RU000A1002P4</t>
  </si>
  <si>
    <t>Публичное акционерное общество "МегаФон"</t>
  </si>
  <si>
    <t>1027809169585</t>
  </si>
  <si>
    <t>4B02-06-00122-A</t>
  </si>
  <si>
    <t>RU000A0JUCR3</t>
  </si>
  <si>
    <t>4B02-07-00122-A</t>
  </si>
  <si>
    <t>RU000A0JUFV8</t>
  </si>
  <si>
    <t>4B02-10-65116-D</t>
  </si>
  <si>
    <t>RU000A0JXR50</t>
  </si>
  <si>
    <t>Публичное акционерное общество "Россети Московский регион"</t>
  </si>
  <si>
    <t>1057746555811</t>
  </si>
  <si>
    <t>4B02-13-00206-A-001P</t>
  </si>
  <si>
    <t>RU000A1010B7</t>
  </si>
  <si>
    <t>Публичное акционерное общество "Транснефть"</t>
  </si>
  <si>
    <t>1027700049486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</si>
  <si>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</si>
  <si>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</si>
  <si>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</si>
  <si>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</si>
  <si>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4B02-14-04715-A-001P</t>
  </si>
  <si>
    <t>RU000A101FH6</t>
  </si>
  <si>
    <t>4B02-18-00354-B-001P</t>
  </si>
  <si>
    <t>RU000A102GJ8</t>
  </si>
  <si>
    <t>"Газпромбанк" (Акционерное общество)</t>
  </si>
  <si>
    <t>1027700167110</t>
  </si>
  <si>
    <t>4B02-20-65045-D-001P</t>
  </si>
  <si>
    <t>RU000A101M04</t>
  </si>
  <si>
    <t>4B0210601481B001P</t>
  </si>
  <si>
    <t>RU000A100K80</t>
  </si>
  <si>
    <t>Публичное акционерное общество "Сбербанк России"</t>
  </si>
  <si>
    <t>1027700132195</t>
  </si>
  <si>
    <t>4B021703349B001P</t>
  </si>
  <si>
    <t>RU000A101DD0</t>
  </si>
  <si>
    <t>Акционерное общество "Российский Сельскохозяйственный банк"</t>
  </si>
  <si>
    <t>1027700342890</t>
  </si>
  <si>
    <t>4B023001000B</t>
  </si>
  <si>
    <t>RU000A0JV3Q3</t>
  </si>
  <si>
    <t>Банк ВТБ (публичное акционерное общество)</t>
  </si>
  <si>
    <t>1027739609391</t>
  </si>
  <si>
    <t>Банк ГПБ (АО), 4267/2021-ДУ-4, 01.03.2021</t>
  </si>
  <si>
    <t>Оренбургское отделение N 8623 ПАО Сбербанк, 40701810046020100728, 01.01.2018</t>
  </si>
  <si>
    <t>Оренбургское отделение N 8623 Публичного акционерного общества "Сбербанк России"</t>
  </si>
  <si>
    <t>ООО "ИК "ГЕЛИУС КАПИТАЛ", 210302/1, 02.03.2021</t>
  </si>
  <si>
    <t>ОБЩЕСТВО С ОГРАНИЧЕННОЙ ОТВЕТСТВЕННОСТЬЮ "ИНВЕСТИЦИОННАЯ КОМПАНИЯ "ГЕЛИУС КАПИТАЛ"</t>
  </si>
  <si>
    <t>1067746469702</t>
  </si>
  <si>
    <t>Прочая кредиторская задолженность по Контрагентам, в т.ч.:</t>
  </si>
  <si>
    <t>АО "Специализированный депозитарий "ИНФИНИТУМ"</t>
  </si>
  <si>
    <t>Оплата услуг/вознаграждение Спецдепозитария (срок исполнения обязательства 14.09.2021)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</si>
</sst>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8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8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4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164" fontId="2" fillId="0" borderId="0" xfId="0" applyNumberFormat="1" applyFont="1"/>
    <xf numFmtId="164" fontId="4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34</v>
      </c>
      <c r="E6" s="2" t="s">
        <v>35</v>
      </c>
      <c r="F6" s="3">
        <v>44439</v>
      </c>
      <c r="G6" s="3">
        <v>44439</v>
      </c>
      <c r="H6" s="2" t="s">
        <v>36</v>
      </c>
      <c r="I6" s="2" t="s">
        <v>37</v>
      </c>
      <c r="J6" s="2" t="s">
        <v>38</v>
      </c>
      <c r="K6" s="2" t="s">
        <v>4</v>
      </c>
    </row>
    <row r="7" spans="1:14" x14ac:dyDescent="0.2">
      <c r="A7" t="s">
        <v>39</v>
      </c>
      <c r="B7">
        <v>106314111.40000001</v>
      </c>
      <c r="C7">
        <v>15516570</v>
      </c>
      <c r="D7">
        <v>171390729.59</v>
      </c>
      <c r="H7">
        <v>227798.78</v>
      </c>
      <c r="M7">
        <v>10381101.859999999</v>
      </c>
      <c r="N7">
        <v>184</v>
      </c>
    </row>
    <row r="8" spans="1:14" x14ac:dyDescent="0.2">
      <c r="A8" t="s">
        <v>40</v>
      </c>
      <c r="B8">
        <v>303830311.63</v>
      </c>
    </row>
    <row r="9" spans="1:14" x14ac:dyDescent="0.2">
      <c r="A9" t="s">
        <v>41</v>
      </c>
      <c r="B9" s="2" t="s">
        <v>42</v>
      </c>
      <c r="C9">
        <v>303830311.63</v>
      </c>
    </row>
    <row r="10" spans="1:14" x14ac:dyDescent="0.2">
      <c r="A10" t="s">
        <v>43</v>
      </c>
      <c r="B10" s="2" t="s">
        <v>44</v>
      </c>
    </row>
    <row r="11" spans="1:14" x14ac:dyDescent="0.2">
      <c r="A11" t="s">
        <v>45</v>
      </c>
      <c r="B11">
        <v>303830311.63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37"/>
  <sheetViews>
    <sheetView tabSelected="1" workbookViewId="0">
      <selection activeCell="I12" sqref="I12"/>
    </sheetView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37" customWidth="1"/>
    <col min="7" max="7" width="17.19921875" style="24" customWidth="1"/>
    <col min="8" max="8" width="10.59765625" style="17" customWidth="1"/>
    <col min="9" max="9" width="12" bestFit="1" customWidth="1"/>
  </cols>
  <sheetData>
    <row r="1" spans="1:10" s="4" customFormat="1" ht="11.25" x14ac:dyDescent="0.15">
      <c r="B1" s="9"/>
      <c r="F1" s="31"/>
      <c r="G1" s="19"/>
      <c r="H1" s="18"/>
    </row>
    <row r="2" spans="1:10" s="4" customFormat="1" ht="14.25" customHeight="1" x14ac:dyDescent="0.15">
      <c r="B2" s="38" t="str">
        <f>Report05_NAME</f>
        <v>Состав инвестиционного портфеля средств пенсионных резервов фонда на 31.08.2021</v>
      </c>
      <c r="C2" s="39"/>
      <c r="D2" s="39"/>
      <c r="E2" s="39"/>
      <c r="F2" s="39"/>
      <c r="G2" s="39"/>
      <c r="H2" s="39"/>
    </row>
    <row r="3" spans="1:10" s="4" customFormat="1" ht="14.25" customHeight="1" x14ac:dyDescent="0.15">
      <c r="B3" s="40" t="str">
        <f>Report28_FULLNAME</f>
        <v>Акционерное общество "Негосударственный пенсионный фонд "Доверие"</v>
      </c>
      <c r="C3" s="41"/>
      <c r="D3" s="41"/>
      <c r="E3" s="41"/>
      <c r="F3" s="41"/>
      <c r="G3" s="41"/>
      <c r="H3" s="41"/>
    </row>
    <row r="4" spans="1:10" s="4" customFormat="1" ht="11.25" x14ac:dyDescent="0.15">
      <c r="B4" s="9"/>
      <c r="F4" s="31"/>
      <c r="G4" s="19"/>
      <c r="H4" s="18"/>
    </row>
    <row r="5" spans="1:10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2" t="s">
        <v>33</v>
      </c>
      <c r="G5" s="20" t="s">
        <v>12</v>
      </c>
      <c r="H5" s="20" t="s">
        <v>6</v>
      </c>
    </row>
    <row r="6" spans="1:10" s="5" customFormat="1" ht="33" customHeight="1" x14ac:dyDescent="0.2">
      <c r="B6" s="10" t="s">
        <v>7</v>
      </c>
      <c r="C6" s="6"/>
      <c r="D6" s="6"/>
      <c r="E6" s="6"/>
      <c r="F6" s="33"/>
      <c r="G6" s="21"/>
      <c r="H6" s="25"/>
    </row>
    <row r="7" spans="1:10" s="5" customFormat="1" ht="35.25" customHeight="1" x14ac:dyDescent="0.2">
      <c r="B7" s="11" t="s">
        <v>46</v>
      </c>
      <c r="C7" s="14" t="s">
        <v>47</v>
      </c>
      <c r="D7" s="14" t="s">
        <v>48</v>
      </c>
      <c r="E7" s="14" t="s">
        <v>49</v>
      </c>
      <c r="F7" s="34">
        <v>1500</v>
      </c>
      <c r="G7" s="22">
        <v>1508490</v>
      </c>
      <c r="H7" s="22">
        <v>0.5</v>
      </c>
      <c r="I7" s="29"/>
      <c r="J7" s="43"/>
    </row>
    <row r="8" spans="1:10" s="5" customFormat="1" ht="35.25" customHeight="1" x14ac:dyDescent="0.2">
      <c r="B8" s="11" t="s">
        <v>50</v>
      </c>
      <c r="C8" s="14" t="s">
        <v>51</v>
      </c>
      <c r="D8" s="14" t="s">
        <v>48</v>
      </c>
      <c r="E8" s="14" t="s">
        <v>49</v>
      </c>
      <c r="F8" s="34">
        <v>7000</v>
      </c>
      <c r="G8" s="22">
        <v>7114590</v>
      </c>
      <c r="H8" s="22">
        <v>2.34</v>
      </c>
      <c r="I8" s="29"/>
      <c r="J8" s="43"/>
    </row>
    <row r="9" spans="1:10" s="7" customFormat="1" ht="35.25" customHeight="1" x14ac:dyDescent="0.2">
      <c r="A9" s="5"/>
      <c r="B9" s="11" t="s">
        <v>52</v>
      </c>
      <c r="C9" s="14" t="s">
        <v>53</v>
      </c>
      <c r="D9" s="14" t="s">
        <v>48</v>
      </c>
      <c r="E9" s="14" t="s">
        <v>49</v>
      </c>
      <c r="F9" s="34">
        <v>7668</v>
      </c>
      <c r="G9" s="22">
        <v>7806330.7199999997</v>
      </c>
      <c r="H9" s="22">
        <v>2.57</v>
      </c>
      <c r="I9" s="29"/>
      <c r="J9" s="43"/>
    </row>
    <row r="10" spans="1:10" s="5" customFormat="1" ht="35.25" customHeight="1" x14ac:dyDescent="0.2">
      <c r="B10" s="11" t="s">
        <v>54</v>
      </c>
      <c r="C10" s="14" t="s">
        <v>55</v>
      </c>
      <c r="D10" s="14" t="s">
        <v>48</v>
      </c>
      <c r="E10" s="14" t="s">
        <v>49</v>
      </c>
      <c r="F10" s="34">
        <v>1111</v>
      </c>
      <c r="G10" s="22">
        <v>1255679.55</v>
      </c>
      <c r="H10" s="22">
        <v>0.41</v>
      </c>
      <c r="I10" s="29"/>
      <c r="J10" s="43"/>
    </row>
    <row r="11" spans="1:10" s="5" customFormat="1" ht="35.25" customHeight="1" x14ac:dyDescent="0.2">
      <c r="B11" s="11" t="s">
        <v>56</v>
      </c>
      <c r="C11" s="14" t="s">
        <v>57</v>
      </c>
      <c r="D11" s="14" t="s">
        <v>48</v>
      </c>
      <c r="E11" s="14" t="s">
        <v>49</v>
      </c>
      <c r="F11" s="34">
        <v>3200</v>
      </c>
      <c r="G11" s="22">
        <v>3441056</v>
      </c>
      <c r="H11" s="22">
        <v>1.1299999999999999</v>
      </c>
      <c r="I11" s="29"/>
      <c r="J11" s="43"/>
    </row>
    <row r="12" spans="1:10" s="5" customFormat="1" ht="35.25" customHeight="1" x14ac:dyDescent="0.2">
      <c r="B12" s="11" t="s">
        <v>58</v>
      </c>
      <c r="C12" s="14" t="s">
        <v>59</v>
      </c>
      <c r="D12" s="14" t="s">
        <v>48</v>
      </c>
      <c r="E12" s="14" t="s">
        <v>49</v>
      </c>
      <c r="F12" s="34">
        <v>4900</v>
      </c>
      <c r="G12" s="22">
        <v>5074783</v>
      </c>
      <c r="H12" s="22">
        <v>1.67</v>
      </c>
      <c r="I12" s="29"/>
      <c r="J12" s="43"/>
    </row>
    <row r="13" spans="1:10" s="5" customFormat="1" ht="35.25" customHeight="1" x14ac:dyDescent="0.2">
      <c r="B13" s="11" t="s">
        <v>60</v>
      </c>
      <c r="C13" s="14" t="s">
        <v>61</v>
      </c>
      <c r="D13" s="14" t="s">
        <v>48</v>
      </c>
      <c r="E13" s="14" t="s">
        <v>49</v>
      </c>
      <c r="F13" s="34">
        <v>5000</v>
      </c>
      <c r="G13" s="22">
        <v>5091592.3</v>
      </c>
      <c r="H13" s="22">
        <v>1.68</v>
      </c>
      <c r="I13" s="29"/>
      <c r="J13" s="43"/>
    </row>
    <row r="14" spans="1:10" s="5" customFormat="1" ht="35.25" customHeight="1" x14ac:dyDescent="0.2">
      <c r="B14" s="11" t="s">
        <v>62</v>
      </c>
      <c r="C14" s="14" t="s">
        <v>63</v>
      </c>
      <c r="D14" s="14" t="s">
        <v>48</v>
      </c>
      <c r="E14" s="14" t="s">
        <v>49</v>
      </c>
      <c r="F14" s="34">
        <v>11990</v>
      </c>
      <c r="G14" s="22">
        <v>12965266.6</v>
      </c>
      <c r="H14" s="22">
        <v>4.2699999999999996</v>
      </c>
      <c r="I14" s="29"/>
      <c r="J14" s="43"/>
    </row>
    <row r="15" spans="1:10" s="5" customFormat="1" ht="35.25" customHeight="1" x14ac:dyDescent="0.2">
      <c r="B15" s="11" t="s">
        <v>64</v>
      </c>
      <c r="C15" s="14" t="s">
        <v>65</v>
      </c>
      <c r="D15" s="14" t="s">
        <v>48</v>
      </c>
      <c r="E15" s="14" t="s">
        <v>49</v>
      </c>
      <c r="F15" s="34">
        <v>3000</v>
      </c>
      <c r="G15" s="22">
        <v>3077430</v>
      </c>
      <c r="H15" s="22">
        <v>1.01</v>
      </c>
      <c r="I15" s="29"/>
      <c r="J15" s="43"/>
    </row>
    <row r="16" spans="1:10" s="5" customFormat="1" ht="35.25" customHeight="1" x14ac:dyDescent="0.2">
      <c r="B16" s="11" t="s">
        <v>66</v>
      </c>
      <c r="C16" s="14" t="s">
        <v>67</v>
      </c>
      <c r="D16" s="14" t="s">
        <v>48</v>
      </c>
      <c r="E16" s="14" t="s">
        <v>49</v>
      </c>
      <c r="F16" s="34">
        <v>11000</v>
      </c>
      <c r="G16" s="22">
        <v>11750235.140000001</v>
      </c>
      <c r="H16" s="22">
        <v>3.87</v>
      </c>
      <c r="I16" s="29"/>
      <c r="J16" s="43"/>
    </row>
    <row r="17" spans="1:10" s="5" customFormat="1" ht="35.25" customHeight="1" x14ac:dyDescent="0.2">
      <c r="B17" s="11" t="s">
        <v>68</v>
      </c>
      <c r="C17" s="14" t="s">
        <v>69</v>
      </c>
      <c r="D17" s="14" t="s">
        <v>48</v>
      </c>
      <c r="E17" s="14" t="s">
        <v>49</v>
      </c>
      <c r="F17" s="34">
        <v>4000</v>
      </c>
      <c r="G17" s="22">
        <v>4134280</v>
      </c>
      <c r="H17" s="22">
        <v>1.36</v>
      </c>
      <c r="I17" s="29"/>
      <c r="J17" s="43"/>
    </row>
    <row r="18" spans="1:10" s="5" customFormat="1" ht="35.25" customHeight="1" x14ac:dyDescent="0.2">
      <c r="B18" s="11" t="s">
        <v>70</v>
      </c>
      <c r="C18" s="14" t="s">
        <v>71</v>
      </c>
      <c r="D18" s="14" t="s">
        <v>48</v>
      </c>
      <c r="E18" s="14" t="s">
        <v>49</v>
      </c>
      <c r="F18" s="34">
        <v>830</v>
      </c>
      <c r="G18" s="22">
        <v>817425.5</v>
      </c>
      <c r="H18" s="22">
        <v>0.27</v>
      </c>
      <c r="I18" s="29"/>
      <c r="J18" s="43"/>
    </row>
    <row r="19" spans="1:10" s="5" customFormat="1" ht="35.25" customHeight="1" x14ac:dyDescent="0.2">
      <c r="B19" s="11" t="s">
        <v>72</v>
      </c>
      <c r="C19" s="14" t="s">
        <v>73</v>
      </c>
      <c r="D19" s="14" t="s">
        <v>48</v>
      </c>
      <c r="E19" s="14" t="s">
        <v>49</v>
      </c>
      <c r="F19" s="34">
        <v>23500</v>
      </c>
      <c r="G19" s="22">
        <v>23573509.190000001</v>
      </c>
      <c r="H19" s="22">
        <v>7.76</v>
      </c>
      <c r="I19" s="29"/>
      <c r="J19" s="43"/>
    </row>
    <row r="20" spans="1:10" s="5" customFormat="1" ht="35.25" customHeight="1" x14ac:dyDescent="0.2">
      <c r="B20" s="11" t="s">
        <v>74</v>
      </c>
      <c r="C20" s="14" t="s">
        <v>75</v>
      </c>
      <c r="D20" s="14" t="s">
        <v>48</v>
      </c>
      <c r="E20" s="14" t="s">
        <v>49</v>
      </c>
      <c r="F20" s="34">
        <v>46700</v>
      </c>
      <c r="G20" s="22">
        <v>18703443.399999999</v>
      </c>
      <c r="H20" s="22">
        <v>6.16</v>
      </c>
      <c r="I20" s="29"/>
      <c r="J20" s="43"/>
    </row>
    <row r="21" spans="1:10" s="5" customFormat="1" ht="35.25" customHeight="1" x14ac:dyDescent="0.2">
      <c r="B21" s="11" t="s">
        <v>5</v>
      </c>
      <c r="C21" s="13"/>
      <c r="D21" s="13"/>
      <c r="E21" s="13"/>
      <c r="F21" s="35"/>
      <c r="G21" s="22">
        <f>SUM($G$7:$G$20)</f>
        <v>106314111.40000001</v>
      </c>
      <c r="H21" s="22">
        <v>34.991278792969069</v>
      </c>
      <c r="I21" s="29"/>
      <c r="J21" s="43"/>
    </row>
    <row r="22" spans="1:10" s="5" customFormat="1" ht="35.25" customHeight="1" x14ac:dyDescent="0.2">
      <c r="A22" s="7"/>
      <c r="B22" s="10" t="s">
        <v>8</v>
      </c>
      <c r="C22" s="15"/>
      <c r="D22" s="15"/>
      <c r="E22" s="15"/>
      <c r="F22" s="36"/>
      <c r="G22" s="23"/>
      <c r="H22" s="26"/>
      <c r="I22" s="30"/>
      <c r="J22" s="43"/>
    </row>
    <row r="23" spans="1:10" s="5" customFormat="1" ht="35.25" customHeight="1" x14ac:dyDescent="0.2">
      <c r="B23" s="11" t="s">
        <v>76</v>
      </c>
      <c r="C23" s="14" t="s">
        <v>77</v>
      </c>
      <c r="D23" s="14" t="s">
        <v>78</v>
      </c>
      <c r="E23" s="14" t="s">
        <v>79</v>
      </c>
      <c r="F23" s="34">
        <v>30500</v>
      </c>
      <c r="G23" s="22">
        <v>15516570</v>
      </c>
      <c r="H23" s="22">
        <v>5.1100000000000003</v>
      </c>
      <c r="I23" s="29"/>
      <c r="J23" s="43"/>
    </row>
    <row r="24" spans="1:10" s="5" customFormat="1" ht="35.25" customHeight="1" x14ac:dyDescent="0.2">
      <c r="B24" s="11" t="s">
        <v>5</v>
      </c>
      <c r="C24" s="13"/>
      <c r="D24" s="13"/>
      <c r="E24" s="13"/>
      <c r="F24" s="35"/>
      <c r="G24" s="22">
        <f>SUM($G$23)</f>
        <v>15516570</v>
      </c>
      <c r="H24" s="22">
        <v>5.1069855133137105</v>
      </c>
      <c r="I24" s="29"/>
      <c r="J24" s="43"/>
    </row>
    <row r="25" spans="1:10" s="5" customFormat="1" ht="35.25" customHeight="1" x14ac:dyDescent="0.2">
      <c r="B25" s="12" t="s">
        <v>15</v>
      </c>
      <c r="C25" s="13"/>
      <c r="D25" s="13"/>
      <c r="E25" s="13"/>
      <c r="F25" s="35"/>
      <c r="G25" s="22"/>
      <c r="H25" s="27"/>
      <c r="I25" s="29"/>
      <c r="J25" s="43"/>
    </row>
    <row r="26" spans="1:10" s="5" customFormat="1" ht="35.25" customHeight="1" x14ac:dyDescent="0.2">
      <c r="B26" s="11" t="s">
        <v>5</v>
      </c>
      <c r="C26" s="13"/>
      <c r="D26" s="13"/>
      <c r="E26" s="13"/>
      <c r="F26" s="35"/>
      <c r="G26" s="22"/>
      <c r="H26" s="22">
        <v>0</v>
      </c>
      <c r="I26" s="29"/>
      <c r="J26" s="43"/>
    </row>
    <row r="27" spans="1:10" s="5" customFormat="1" ht="35.25" customHeight="1" x14ac:dyDescent="0.2">
      <c r="B27" s="10" t="s">
        <v>16</v>
      </c>
      <c r="C27" s="13"/>
      <c r="D27" s="13"/>
      <c r="E27" s="13"/>
      <c r="F27" s="35"/>
      <c r="G27" s="22"/>
      <c r="H27" s="27"/>
      <c r="I27" s="29"/>
      <c r="J27" s="43"/>
    </row>
    <row r="28" spans="1:10" s="5" customFormat="1" ht="35.25" customHeight="1" x14ac:dyDescent="0.2">
      <c r="B28" s="11" t="s">
        <v>80</v>
      </c>
      <c r="C28" s="14" t="s">
        <v>81</v>
      </c>
      <c r="D28" s="14" t="s">
        <v>82</v>
      </c>
      <c r="E28" s="14" t="s">
        <v>83</v>
      </c>
      <c r="F28" s="34">
        <v>497</v>
      </c>
      <c r="G28" s="22">
        <v>489604.64</v>
      </c>
      <c r="H28" s="22">
        <v>0.16</v>
      </c>
      <c r="I28" s="29"/>
      <c r="J28" s="43"/>
    </row>
    <row r="29" spans="1:10" s="5" customFormat="1" ht="35.25" customHeight="1" x14ac:dyDescent="0.2">
      <c r="B29" s="11" t="s">
        <v>84</v>
      </c>
      <c r="C29" s="14" t="s">
        <v>85</v>
      </c>
      <c r="D29" s="14" t="s">
        <v>82</v>
      </c>
      <c r="E29" s="14" t="s">
        <v>83</v>
      </c>
      <c r="F29" s="34">
        <v>3572</v>
      </c>
      <c r="G29" s="22">
        <v>3525662.94</v>
      </c>
      <c r="H29" s="22">
        <v>1.1599999999999999</v>
      </c>
      <c r="I29" s="29"/>
      <c r="J29" s="43"/>
    </row>
    <row r="30" spans="1:10" s="5" customFormat="1" ht="35.25" customHeight="1" x14ac:dyDescent="0.2">
      <c r="B30" s="11" t="s">
        <v>86</v>
      </c>
      <c r="C30" s="14" t="s">
        <v>87</v>
      </c>
      <c r="D30" s="14" t="s">
        <v>88</v>
      </c>
      <c r="E30" s="14" t="s">
        <v>89</v>
      </c>
      <c r="F30" s="34">
        <v>15850</v>
      </c>
      <c r="G30" s="22">
        <v>15975849</v>
      </c>
      <c r="H30" s="22">
        <v>5.26</v>
      </c>
      <c r="I30" s="29"/>
      <c r="J30" s="43"/>
    </row>
    <row r="31" spans="1:10" s="5" customFormat="1" ht="35.25" customHeight="1" x14ac:dyDescent="0.2">
      <c r="B31" s="11" t="s">
        <v>90</v>
      </c>
      <c r="C31" s="14" t="s">
        <v>91</v>
      </c>
      <c r="D31" s="14" t="s">
        <v>92</v>
      </c>
      <c r="E31" s="14" t="s">
        <v>93</v>
      </c>
      <c r="F31" s="34">
        <v>11200</v>
      </c>
      <c r="G31" s="22">
        <v>11376512</v>
      </c>
      <c r="H31" s="22">
        <v>3.74</v>
      </c>
      <c r="I31" s="29"/>
      <c r="J31" s="43"/>
    </row>
    <row r="32" spans="1:10" s="5" customFormat="1" ht="35.25" customHeight="1" x14ac:dyDescent="0.2">
      <c r="B32" s="11" t="s">
        <v>94</v>
      </c>
      <c r="C32" s="14" t="s">
        <v>95</v>
      </c>
      <c r="D32" s="14" t="s">
        <v>96</v>
      </c>
      <c r="E32" s="14" t="s">
        <v>97</v>
      </c>
      <c r="F32" s="34">
        <v>3431</v>
      </c>
      <c r="G32" s="22">
        <v>3520946.99</v>
      </c>
      <c r="H32" s="22">
        <v>1.1599999999999999</v>
      </c>
      <c r="I32" s="29"/>
      <c r="J32" s="43"/>
    </row>
    <row r="33" spans="2:10" s="5" customFormat="1" ht="35.25" customHeight="1" x14ac:dyDescent="0.2">
      <c r="B33" s="11" t="s">
        <v>98</v>
      </c>
      <c r="C33" s="14" t="s">
        <v>99</v>
      </c>
      <c r="D33" s="14" t="s">
        <v>100</v>
      </c>
      <c r="E33" s="14" t="s">
        <v>101</v>
      </c>
      <c r="F33" s="34">
        <v>15200</v>
      </c>
      <c r="G33" s="22">
        <v>15729416</v>
      </c>
      <c r="H33" s="22">
        <v>5.18</v>
      </c>
      <c r="I33" s="29"/>
      <c r="J33" s="43"/>
    </row>
    <row r="34" spans="2:10" s="5" customFormat="1" ht="35.25" customHeight="1" x14ac:dyDescent="0.2">
      <c r="B34" s="11" t="s">
        <v>102</v>
      </c>
      <c r="C34" s="14" t="s">
        <v>103</v>
      </c>
      <c r="D34" s="14" t="s">
        <v>104</v>
      </c>
      <c r="E34" s="14" t="s">
        <v>105</v>
      </c>
      <c r="F34" s="34">
        <v>1998</v>
      </c>
      <c r="G34" s="22">
        <v>1954344.88</v>
      </c>
      <c r="H34" s="22">
        <v>0.64</v>
      </c>
      <c r="I34" s="29"/>
      <c r="J34" s="43"/>
    </row>
    <row r="35" spans="2:10" s="5" customFormat="1" ht="35.25" customHeight="1" x14ac:dyDescent="0.2">
      <c r="B35" s="11" t="s">
        <v>106</v>
      </c>
      <c r="C35" s="14" t="s">
        <v>107</v>
      </c>
      <c r="D35" s="14" t="s">
        <v>108</v>
      </c>
      <c r="E35" s="14" t="s">
        <v>109</v>
      </c>
      <c r="F35" s="34">
        <v>1100</v>
      </c>
      <c r="G35" s="22">
        <v>1201992</v>
      </c>
      <c r="H35" s="22">
        <v>0.4</v>
      </c>
      <c r="I35" s="29"/>
      <c r="J35" s="43"/>
    </row>
    <row r="36" spans="2:10" s="5" customFormat="1" ht="35.25" customHeight="1" x14ac:dyDescent="0.2">
      <c r="B36" s="11" t="s">
        <v>110</v>
      </c>
      <c r="C36" s="14" t="s">
        <v>111</v>
      </c>
      <c r="D36" s="14" t="s">
        <v>112</v>
      </c>
      <c r="E36" s="14" t="s">
        <v>113</v>
      </c>
      <c r="F36" s="34">
        <v>14300</v>
      </c>
      <c r="G36" s="22">
        <v>14797926</v>
      </c>
      <c r="H36" s="22">
        <v>4.87</v>
      </c>
      <c r="I36" s="29"/>
      <c r="J36" s="43"/>
    </row>
    <row r="37" spans="2:10" s="5" customFormat="1" ht="35.25" customHeight="1" x14ac:dyDescent="0.2">
      <c r="B37" s="11" t="s">
        <v>114</v>
      </c>
      <c r="C37" s="14" t="s">
        <v>115</v>
      </c>
      <c r="D37" s="14" t="s">
        <v>116</v>
      </c>
      <c r="E37" s="14" t="s">
        <v>117</v>
      </c>
      <c r="F37" s="34">
        <v>5614</v>
      </c>
      <c r="G37" s="22">
        <v>5842658.2199999997</v>
      </c>
      <c r="H37" s="22">
        <v>1.92</v>
      </c>
      <c r="I37" s="29"/>
      <c r="J37" s="43"/>
    </row>
    <row r="38" spans="2:10" s="5" customFormat="1" ht="35.25" customHeight="1" x14ac:dyDescent="0.2">
      <c r="B38" s="11" t="s">
        <v>118</v>
      </c>
      <c r="C38" s="14" t="s">
        <v>119</v>
      </c>
      <c r="D38" s="14" t="s">
        <v>100</v>
      </c>
      <c r="E38" s="14" t="s">
        <v>101</v>
      </c>
      <c r="F38" s="34">
        <v>1600</v>
      </c>
      <c r="G38" s="22">
        <v>1666199.02</v>
      </c>
      <c r="H38" s="22">
        <v>0.55000000000000004</v>
      </c>
      <c r="I38" s="29"/>
      <c r="J38" s="43"/>
    </row>
    <row r="39" spans="2:10" s="5" customFormat="1" ht="35.25" customHeight="1" x14ac:dyDescent="0.2">
      <c r="B39" s="11" t="s">
        <v>120</v>
      </c>
      <c r="C39" s="14" t="s">
        <v>121</v>
      </c>
      <c r="D39" s="14" t="s">
        <v>122</v>
      </c>
      <c r="E39" s="14" t="s">
        <v>123</v>
      </c>
      <c r="F39" s="34">
        <v>14966</v>
      </c>
      <c r="G39" s="22">
        <v>15250802.98</v>
      </c>
      <c r="H39" s="22">
        <v>5.0199999999999996</v>
      </c>
      <c r="I39" s="29"/>
      <c r="J39" s="43"/>
    </row>
    <row r="40" spans="2:10" s="5" customFormat="1" ht="35.25" customHeight="1" x14ac:dyDescent="0.2">
      <c r="B40" s="11" t="s">
        <v>124</v>
      </c>
      <c r="C40" s="14" t="s">
        <v>125</v>
      </c>
      <c r="D40" s="14" t="s">
        <v>108</v>
      </c>
      <c r="E40" s="14" t="s">
        <v>109</v>
      </c>
      <c r="F40" s="34">
        <v>3217</v>
      </c>
      <c r="G40" s="22">
        <v>3219097.77</v>
      </c>
      <c r="H40" s="22">
        <v>1.06</v>
      </c>
      <c r="I40" s="29"/>
      <c r="J40" s="43"/>
    </row>
    <row r="41" spans="2:10" s="5" customFormat="1" ht="35.25" customHeight="1" x14ac:dyDescent="0.2">
      <c r="B41" s="11" t="s">
        <v>126</v>
      </c>
      <c r="C41" s="14" t="s">
        <v>127</v>
      </c>
      <c r="D41" s="14" t="s">
        <v>128</v>
      </c>
      <c r="E41" s="14" t="s">
        <v>129</v>
      </c>
      <c r="F41" s="34">
        <v>14000</v>
      </c>
      <c r="G41" s="22">
        <v>14094733.26</v>
      </c>
      <c r="H41" s="22">
        <v>4.6399999999999997</v>
      </c>
      <c r="I41" s="29"/>
      <c r="J41" s="43"/>
    </row>
    <row r="42" spans="2:10" s="5" customFormat="1" ht="35.25" customHeight="1" x14ac:dyDescent="0.2">
      <c r="B42" s="11" t="s">
        <v>130</v>
      </c>
      <c r="C42" s="14" t="s">
        <v>131</v>
      </c>
      <c r="D42" s="14" t="s">
        <v>108</v>
      </c>
      <c r="E42" s="14" t="s">
        <v>109</v>
      </c>
      <c r="F42" s="34">
        <v>12950</v>
      </c>
      <c r="G42" s="22">
        <v>13135962</v>
      </c>
      <c r="H42" s="22">
        <v>4.32</v>
      </c>
      <c r="I42" s="29"/>
      <c r="J42" s="43"/>
    </row>
    <row r="43" spans="2:10" s="5" customFormat="1" ht="35.25" customHeight="1" x14ac:dyDescent="0.2">
      <c r="B43" s="11" t="s">
        <v>132</v>
      </c>
      <c r="C43" s="14" t="s">
        <v>133</v>
      </c>
      <c r="D43" s="14" t="s">
        <v>108</v>
      </c>
      <c r="E43" s="14" t="s">
        <v>109</v>
      </c>
      <c r="F43" s="34">
        <v>760</v>
      </c>
      <c r="G43" s="22">
        <v>769211.2</v>
      </c>
      <c r="H43" s="22">
        <v>0.25</v>
      </c>
      <c r="I43" s="29"/>
      <c r="J43" s="43"/>
    </row>
    <row r="44" spans="2:10" s="5" customFormat="1" ht="35.25" customHeight="1" x14ac:dyDescent="0.2">
      <c r="B44" s="11" t="s">
        <v>134</v>
      </c>
      <c r="C44" s="14" t="s">
        <v>135</v>
      </c>
      <c r="D44" s="14" t="s">
        <v>136</v>
      </c>
      <c r="E44" s="14" t="s">
        <v>137</v>
      </c>
      <c r="F44" s="34">
        <v>1480</v>
      </c>
      <c r="G44" s="22">
        <v>1532196.86</v>
      </c>
      <c r="H44" s="22">
        <v>0.5</v>
      </c>
      <c r="I44" s="29"/>
      <c r="J44" s="43"/>
    </row>
    <row r="45" spans="2:10" s="5" customFormat="1" ht="35.25" customHeight="1" x14ac:dyDescent="0.2">
      <c r="B45" s="11" t="s">
        <v>138</v>
      </c>
      <c r="C45" s="14" t="s">
        <v>139</v>
      </c>
      <c r="D45" s="14" t="s">
        <v>140</v>
      </c>
      <c r="E45" s="14" t="s">
        <v>141</v>
      </c>
      <c r="F45" s="34">
        <v>15000</v>
      </c>
      <c r="G45" s="22">
        <v>15102018.949999999</v>
      </c>
      <c r="H45" s="22">
        <v>4.97</v>
      </c>
      <c r="I45" s="29"/>
      <c r="J45" s="43"/>
    </row>
    <row r="46" spans="2:10" s="5" customFormat="1" ht="35.25" customHeight="1" x14ac:dyDescent="0.2">
      <c r="B46" s="11" t="s">
        <v>142</v>
      </c>
      <c r="C46" s="14" t="s">
        <v>143</v>
      </c>
      <c r="D46" s="14" t="s">
        <v>144</v>
      </c>
      <c r="E46" s="14" t="s">
        <v>145</v>
      </c>
      <c r="F46" s="34">
        <v>20300</v>
      </c>
      <c r="G46" s="22">
        <v>19755554</v>
      </c>
      <c r="H46" s="22">
        <v>6.5</v>
      </c>
      <c r="I46" s="29"/>
      <c r="J46" s="43"/>
    </row>
    <row r="47" spans="2:10" s="5" customFormat="1" ht="35.25" customHeight="1" x14ac:dyDescent="0.2">
      <c r="B47" s="11" t="s">
        <v>146</v>
      </c>
      <c r="C47" s="14" t="s">
        <v>147</v>
      </c>
      <c r="D47" s="14" t="s">
        <v>92</v>
      </c>
      <c r="E47" s="14" t="s">
        <v>93</v>
      </c>
      <c r="F47" s="34">
        <v>2600</v>
      </c>
      <c r="G47" s="22">
        <v>2515942</v>
      </c>
      <c r="H47" s="22">
        <v>0.83</v>
      </c>
      <c r="I47" s="29"/>
      <c r="J47" s="43"/>
    </row>
    <row r="48" spans="2:10" s="5" customFormat="1" ht="35.25" customHeight="1" x14ac:dyDescent="0.2">
      <c r="B48" s="11" t="s">
        <v>148</v>
      </c>
      <c r="C48" s="14" t="s">
        <v>149</v>
      </c>
      <c r="D48" s="14" t="s">
        <v>150</v>
      </c>
      <c r="E48" s="14" t="s">
        <v>151</v>
      </c>
      <c r="F48" s="34">
        <v>900</v>
      </c>
      <c r="G48" s="22">
        <v>882981</v>
      </c>
      <c r="H48" s="22">
        <v>0.28999999999999998</v>
      </c>
      <c r="I48" s="29"/>
      <c r="J48" s="43"/>
    </row>
    <row r="49" spans="2:10" s="5" customFormat="1" ht="35.25" customHeight="1" x14ac:dyDescent="0.2">
      <c r="B49" s="11" t="s">
        <v>152</v>
      </c>
      <c r="C49" s="14" t="s">
        <v>153</v>
      </c>
      <c r="D49" s="14" t="s">
        <v>88</v>
      </c>
      <c r="E49" s="14" t="s">
        <v>89</v>
      </c>
      <c r="F49" s="34">
        <v>6500</v>
      </c>
      <c r="G49" s="22">
        <v>6657170</v>
      </c>
      <c r="H49" s="22">
        <v>2.19</v>
      </c>
      <c r="I49" s="29"/>
      <c r="J49" s="43"/>
    </row>
    <row r="50" spans="2:10" s="5" customFormat="1" ht="35.25" customHeight="1" x14ac:dyDescent="0.2">
      <c r="B50" s="11" t="s">
        <v>154</v>
      </c>
      <c r="C50" s="14" t="s">
        <v>155</v>
      </c>
      <c r="D50" s="14" t="s">
        <v>156</v>
      </c>
      <c r="E50" s="14" t="s">
        <v>157</v>
      </c>
      <c r="F50" s="34">
        <v>700</v>
      </c>
      <c r="G50" s="22">
        <v>712635</v>
      </c>
      <c r="H50" s="22">
        <v>0.23</v>
      </c>
      <c r="I50" s="29"/>
      <c r="J50" s="43"/>
    </row>
    <row r="51" spans="2:10" s="5" customFormat="1" ht="35.25" customHeight="1" x14ac:dyDescent="0.2">
      <c r="B51" s="11" t="s">
        <v>158</v>
      </c>
      <c r="C51" s="14" t="s">
        <v>159</v>
      </c>
      <c r="D51" s="14" t="s">
        <v>160</v>
      </c>
      <c r="E51" s="14" t="s">
        <v>161</v>
      </c>
      <c r="F51" s="34">
        <v>110</v>
      </c>
      <c r="G51" s="22">
        <v>108414.9</v>
      </c>
      <c r="H51" s="22">
        <v>0.04</v>
      </c>
      <c r="I51" s="29"/>
      <c r="J51" s="43"/>
    </row>
    <row r="52" spans="2:10" s="5" customFormat="1" ht="35.25" customHeight="1" x14ac:dyDescent="0.2">
      <c r="B52" s="11" t="s">
        <v>162</v>
      </c>
      <c r="C52" s="14" t="s">
        <v>163</v>
      </c>
      <c r="D52" s="14" t="s">
        <v>164</v>
      </c>
      <c r="E52" s="14" t="s">
        <v>165</v>
      </c>
      <c r="F52" s="34">
        <v>1550</v>
      </c>
      <c r="G52" s="22">
        <v>1572897.98</v>
      </c>
      <c r="H52" s="22">
        <v>0.52</v>
      </c>
      <c r="I52" s="29"/>
      <c r="J52" s="43"/>
    </row>
    <row r="53" spans="2:10" s="5" customFormat="1" ht="35.25" customHeight="1" x14ac:dyDescent="0.2">
      <c r="B53" s="11" t="s">
        <v>5</v>
      </c>
      <c r="C53" s="13"/>
      <c r="D53" s="13"/>
      <c r="E53" s="13"/>
      <c r="F53" s="35"/>
      <c r="G53" s="22">
        <f>SUM($G$28:$G$52)</f>
        <v>171390729.59</v>
      </c>
      <c r="H53" s="22">
        <v>56.410016719700131</v>
      </c>
      <c r="I53" s="29"/>
      <c r="J53" s="43"/>
    </row>
    <row r="54" spans="2:10" s="5" customFormat="1" ht="35.25" customHeight="1" x14ac:dyDescent="0.2">
      <c r="B54" s="12" t="s">
        <v>27</v>
      </c>
      <c r="C54" s="16"/>
      <c r="D54" s="13"/>
      <c r="E54" s="13"/>
      <c r="F54" s="35"/>
      <c r="G54" s="22"/>
      <c r="H54" s="27"/>
      <c r="I54" s="29"/>
      <c r="J54" s="43"/>
    </row>
    <row r="55" spans="2:10" s="5" customFormat="1" ht="35.25" customHeight="1" x14ac:dyDescent="0.2">
      <c r="B55" s="11" t="s">
        <v>5</v>
      </c>
      <c r="C55" s="13"/>
      <c r="D55" s="13"/>
      <c r="E55" s="13"/>
      <c r="F55" s="35"/>
      <c r="G55" s="22"/>
      <c r="H55" s="22">
        <v>0</v>
      </c>
      <c r="I55" s="29"/>
      <c r="J55" s="43"/>
    </row>
    <row r="56" spans="2:10" s="5" customFormat="1" ht="35.25" customHeight="1" x14ac:dyDescent="0.2">
      <c r="B56" s="10" t="s">
        <v>9</v>
      </c>
      <c r="C56" s="13"/>
      <c r="D56" s="13"/>
      <c r="E56" s="13"/>
      <c r="F56" s="35"/>
      <c r="G56" s="22"/>
      <c r="H56" s="27"/>
      <c r="I56" s="29"/>
      <c r="J56" s="43"/>
    </row>
    <row r="57" spans="2:10" s="5" customFormat="1" ht="35.25" customHeight="1" x14ac:dyDescent="0.2">
      <c r="B57" s="11" t="s">
        <v>5</v>
      </c>
      <c r="C57" s="13"/>
      <c r="D57" s="13"/>
      <c r="E57" s="13"/>
      <c r="F57" s="35"/>
      <c r="G57" s="22"/>
      <c r="H57" s="22">
        <v>0</v>
      </c>
      <c r="I57" s="29"/>
      <c r="J57" s="43"/>
    </row>
    <row r="58" spans="2:10" s="5" customFormat="1" ht="35.25" customHeight="1" x14ac:dyDescent="0.2">
      <c r="B58" s="10" t="s">
        <v>10</v>
      </c>
      <c r="C58" s="13"/>
      <c r="D58" s="13"/>
      <c r="E58" s="13"/>
      <c r="F58" s="35"/>
      <c r="G58" s="22"/>
      <c r="H58" s="22"/>
      <c r="I58" s="29"/>
      <c r="J58" s="43"/>
    </row>
    <row r="59" spans="2:10" s="5" customFormat="1" ht="35.25" customHeight="1" x14ac:dyDescent="0.2">
      <c r="B59" s="11" t="s">
        <v>5</v>
      </c>
      <c r="C59" s="13"/>
      <c r="D59" s="13"/>
      <c r="E59" s="13"/>
      <c r="F59" s="35"/>
      <c r="G59" s="22"/>
      <c r="H59" s="22">
        <v>0</v>
      </c>
      <c r="I59" s="29"/>
      <c r="J59" s="43"/>
    </row>
    <row r="60" spans="2:10" s="5" customFormat="1" ht="35.25" customHeight="1" x14ac:dyDescent="0.2">
      <c r="B60" s="10" t="s">
        <v>28</v>
      </c>
      <c r="C60" s="13"/>
      <c r="D60" s="13"/>
      <c r="E60" s="13"/>
      <c r="F60" s="35"/>
      <c r="G60" s="22"/>
      <c r="H60" s="27"/>
      <c r="I60" s="29"/>
      <c r="J60" s="43"/>
    </row>
    <row r="61" spans="2:10" s="5" customFormat="1" ht="35.25" customHeight="1" x14ac:dyDescent="0.2">
      <c r="B61" s="11" t="s">
        <v>5</v>
      </c>
      <c r="C61" s="13"/>
      <c r="D61" s="13"/>
      <c r="E61" s="13"/>
      <c r="F61" s="35"/>
      <c r="G61" s="22"/>
      <c r="H61" s="22">
        <v>0</v>
      </c>
      <c r="I61" s="29"/>
      <c r="J61" s="43"/>
    </row>
    <row r="62" spans="2:10" s="5" customFormat="1" ht="35.25" customHeight="1" x14ac:dyDescent="0.2">
      <c r="B62" s="10" t="s">
        <v>32</v>
      </c>
      <c r="C62" s="13"/>
      <c r="D62" s="13"/>
      <c r="E62" s="13"/>
      <c r="F62" s="35"/>
      <c r="G62" s="22"/>
      <c r="H62" s="27"/>
      <c r="I62" s="29"/>
      <c r="J62" s="43"/>
    </row>
    <row r="63" spans="2:10" s="5" customFormat="1" ht="35.25" customHeight="1" x14ac:dyDescent="0.2">
      <c r="B63" s="11" t="s">
        <v>5</v>
      </c>
      <c r="C63" s="13"/>
      <c r="D63" s="13"/>
      <c r="E63" s="13"/>
      <c r="F63" s="35"/>
      <c r="G63" s="22"/>
      <c r="H63" s="22">
        <v>0</v>
      </c>
      <c r="I63" s="29"/>
      <c r="J63" s="43"/>
    </row>
    <row r="64" spans="2:10" s="5" customFormat="1" ht="35.25" customHeight="1" x14ac:dyDescent="0.2">
      <c r="B64" s="12" t="s">
        <v>29</v>
      </c>
      <c r="C64" s="13"/>
      <c r="D64" s="13"/>
      <c r="E64" s="13"/>
      <c r="F64" s="35"/>
      <c r="G64" s="22"/>
      <c r="H64" s="28"/>
      <c r="I64" s="29"/>
      <c r="J64" s="43"/>
    </row>
    <row r="65" spans="1:10" s="5" customFormat="1" ht="35.25" customHeight="1" x14ac:dyDescent="0.2">
      <c r="B65" s="11" t="s">
        <v>166</v>
      </c>
      <c r="C65" s="14"/>
      <c r="D65" s="14" t="s">
        <v>150</v>
      </c>
      <c r="E65" s="14" t="s">
        <v>151</v>
      </c>
      <c r="F65" s="34"/>
      <c r="G65" s="22">
        <v>19100.82</v>
      </c>
      <c r="H65" s="22">
        <v>0.01</v>
      </c>
      <c r="I65" s="29"/>
      <c r="J65" s="43"/>
    </row>
    <row r="66" spans="1:10" s="5" customFormat="1" ht="35.25" customHeight="1" x14ac:dyDescent="0.2">
      <c r="B66" s="11" t="s">
        <v>167</v>
      </c>
      <c r="C66" s="14"/>
      <c r="D66" s="14" t="s">
        <v>168</v>
      </c>
      <c r="E66" s="14" t="s">
        <v>157</v>
      </c>
      <c r="F66" s="34"/>
      <c r="G66" s="22">
        <v>208697.96</v>
      </c>
      <c r="H66" s="22">
        <v>7.0000000000000007E-2</v>
      </c>
      <c r="I66" s="29"/>
      <c r="J66" s="43"/>
    </row>
    <row r="67" spans="1:10" s="5" customFormat="1" ht="35.25" customHeight="1" x14ac:dyDescent="0.2">
      <c r="B67" s="11" t="s">
        <v>5</v>
      </c>
      <c r="C67" s="13"/>
      <c r="D67" s="13"/>
      <c r="E67" s="13"/>
      <c r="F67" s="35"/>
      <c r="G67" s="22">
        <f>SUM($G$65:$G$66)</f>
        <v>227798.78</v>
      </c>
      <c r="H67" s="22">
        <v>7.4975659531103647E-2</v>
      </c>
      <c r="I67" s="29"/>
      <c r="J67" s="43"/>
    </row>
    <row r="68" spans="1:10" s="5" customFormat="1" ht="35.25" customHeight="1" x14ac:dyDescent="0.2">
      <c r="B68" s="12" t="s">
        <v>30</v>
      </c>
      <c r="C68" s="13"/>
      <c r="D68" s="13"/>
      <c r="E68" s="13"/>
      <c r="F68" s="35"/>
      <c r="G68" s="22"/>
      <c r="H68" s="27"/>
      <c r="I68" s="29"/>
      <c r="J68" s="43"/>
    </row>
    <row r="69" spans="1:10" s="7" customFormat="1" ht="35.25" customHeight="1" x14ac:dyDescent="0.2">
      <c r="A69" s="5"/>
      <c r="B69" s="11" t="s">
        <v>5</v>
      </c>
      <c r="C69" s="13"/>
      <c r="D69" s="13"/>
      <c r="E69" s="13"/>
      <c r="F69" s="35"/>
      <c r="G69" s="22"/>
      <c r="H69" s="22">
        <v>0</v>
      </c>
      <c r="I69" s="29"/>
      <c r="J69" s="43"/>
    </row>
    <row r="70" spans="1:10" ht="35.25" customHeight="1" x14ac:dyDescent="0.2">
      <c r="A70" s="5"/>
      <c r="B70" s="10" t="s">
        <v>11</v>
      </c>
      <c r="C70" s="13"/>
      <c r="D70" s="13"/>
      <c r="E70" s="13"/>
      <c r="F70" s="35"/>
      <c r="G70" s="22"/>
      <c r="H70" s="27"/>
      <c r="I70" s="29"/>
      <c r="J70" s="43"/>
    </row>
    <row r="71" spans="1:10" ht="35.25" customHeight="1" x14ac:dyDescent="0.2">
      <c r="A71" s="5"/>
      <c r="B71" s="11" t="s">
        <v>5</v>
      </c>
      <c r="C71" s="13"/>
      <c r="D71" s="13"/>
      <c r="E71" s="13"/>
      <c r="F71" s="35"/>
      <c r="G71" s="22"/>
      <c r="H71" s="22">
        <v>0</v>
      </c>
      <c r="I71" s="29"/>
      <c r="J71" s="43"/>
    </row>
    <row r="72" spans="1:10" ht="35.25" customHeight="1" x14ac:dyDescent="0.2">
      <c r="A72" s="5"/>
      <c r="B72" s="10" t="s">
        <v>25</v>
      </c>
      <c r="C72" s="13"/>
      <c r="D72" s="13"/>
      <c r="E72" s="13"/>
      <c r="F72" s="35"/>
      <c r="G72" s="22"/>
      <c r="H72" s="27"/>
      <c r="I72" s="29"/>
      <c r="J72" s="43"/>
    </row>
    <row r="73" spans="1:10" ht="35.25" customHeight="1" x14ac:dyDescent="0.2">
      <c r="A73" s="5"/>
      <c r="B73" s="11" t="s">
        <v>169</v>
      </c>
      <c r="C73" s="14"/>
      <c r="D73" s="14" t="s">
        <v>170</v>
      </c>
      <c r="E73" s="14" t="s">
        <v>171</v>
      </c>
      <c r="F73" s="34"/>
      <c r="G73" s="22">
        <v>10381101.859999999</v>
      </c>
      <c r="H73" s="22">
        <v>3.42</v>
      </c>
      <c r="I73" s="29"/>
      <c r="J73" s="43"/>
    </row>
    <row r="74" spans="1:10" ht="35.25" customHeight="1" x14ac:dyDescent="0.2">
      <c r="A74" s="5"/>
      <c r="B74" s="11" t="s">
        <v>5</v>
      </c>
      <c r="C74" s="13"/>
      <c r="D74" s="13"/>
      <c r="E74" s="13"/>
      <c r="F74" s="35"/>
      <c r="G74" s="22">
        <f>SUM($G$73)</f>
        <v>10381101.859999999</v>
      </c>
      <c r="H74" s="22">
        <v>3.4167433144859984</v>
      </c>
      <c r="I74" s="29"/>
      <c r="J74" s="43"/>
    </row>
    <row r="75" spans="1:10" ht="35.25" customHeight="1" x14ac:dyDescent="0.2">
      <c r="A75" s="5"/>
      <c r="B75" s="10" t="s">
        <v>17</v>
      </c>
      <c r="C75" s="13"/>
      <c r="D75" s="13"/>
      <c r="E75" s="13"/>
      <c r="F75" s="35"/>
      <c r="G75" s="22"/>
      <c r="H75" s="27"/>
      <c r="I75" s="29"/>
      <c r="J75" s="43"/>
    </row>
    <row r="76" spans="1:10" ht="35.25" customHeight="1" x14ac:dyDescent="0.2">
      <c r="A76" s="5"/>
      <c r="B76" s="11" t="s">
        <v>5</v>
      </c>
      <c r="C76" s="13"/>
      <c r="D76" s="13"/>
      <c r="E76" s="13"/>
      <c r="F76" s="35"/>
      <c r="G76" s="22"/>
      <c r="H76" s="22">
        <v>0</v>
      </c>
      <c r="I76" s="29"/>
      <c r="J76" s="43"/>
    </row>
    <row r="77" spans="1:10" ht="35.25" customHeight="1" x14ac:dyDescent="0.2">
      <c r="A77" s="5"/>
      <c r="B77" s="10" t="s">
        <v>18</v>
      </c>
      <c r="C77" s="13"/>
      <c r="D77" s="13"/>
      <c r="E77" s="13"/>
      <c r="F77" s="35"/>
      <c r="G77" s="22"/>
      <c r="H77" s="27"/>
      <c r="I77" s="29"/>
      <c r="J77" s="43"/>
    </row>
    <row r="78" spans="1:10" ht="35.25" customHeight="1" x14ac:dyDescent="0.2">
      <c r="A78" s="5"/>
      <c r="B78" s="11" t="s">
        <v>5</v>
      </c>
      <c r="C78" s="13"/>
      <c r="D78" s="13"/>
      <c r="E78" s="13"/>
      <c r="F78" s="35"/>
      <c r="G78" s="22"/>
      <c r="H78" s="22">
        <v>0</v>
      </c>
      <c r="I78" s="29"/>
      <c r="J78" s="43"/>
    </row>
    <row r="79" spans="1:10" ht="35.25" customHeight="1" x14ac:dyDescent="0.2">
      <c r="A79" s="5"/>
      <c r="B79" s="10" t="s">
        <v>26</v>
      </c>
      <c r="C79" s="13"/>
      <c r="D79" s="13"/>
      <c r="E79" s="13"/>
      <c r="F79" s="35"/>
      <c r="G79" s="22"/>
      <c r="H79" s="27"/>
      <c r="I79" s="29"/>
      <c r="J79" s="43"/>
    </row>
    <row r="80" spans="1:10" ht="35.25" customHeight="1" x14ac:dyDescent="0.2">
      <c r="A80" s="5"/>
      <c r="B80" s="11" t="s">
        <v>5</v>
      </c>
      <c r="C80" s="13"/>
      <c r="D80" s="13"/>
      <c r="E80" s="13"/>
      <c r="F80" s="35"/>
      <c r="G80" s="22"/>
      <c r="H80" s="22">
        <v>0</v>
      </c>
      <c r="I80" s="29"/>
      <c r="J80" s="43"/>
    </row>
    <row r="81" spans="1:10" ht="35.25" customHeight="1" x14ac:dyDescent="0.2">
      <c r="A81" s="5"/>
      <c r="B81" s="10" t="s">
        <v>22</v>
      </c>
      <c r="C81" s="13"/>
      <c r="D81" s="13"/>
      <c r="E81" s="13"/>
      <c r="F81" s="35"/>
      <c r="G81" s="22"/>
      <c r="H81" s="27"/>
      <c r="I81" s="29"/>
      <c r="J81" s="43"/>
    </row>
    <row r="82" spans="1:10" ht="35.25" customHeight="1" x14ac:dyDescent="0.2">
      <c r="A82" s="5"/>
      <c r="B82" s="11" t="s">
        <v>5</v>
      </c>
      <c r="C82" s="13"/>
      <c r="D82" s="13"/>
      <c r="E82" s="13"/>
      <c r="F82" s="35"/>
      <c r="G82" s="22"/>
      <c r="H82" s="22">
        <v>0</v>
      </c>
      <c r="I82" s="29"/>
      <c r="J82" s="43"/>
    </row>
    <row r="83" spans="1:10" ht="35.25" customHeight="1" x14ac:dyDescent="0.2">
      <c r="A83" s="5"/>
      <c r="B83" s="10" t="s">
        <v>19</v>
      </c>
      <c r="C83" s="13"/>
      <c r="D83" s="13"/>
      <c r="E83" s="13"/>
      <c r="F83" s="35"/>
      <c r="G83" s="22"/>
      <c r="H83" s="27"/>
      <c r="I83" s="29"/>
      <c r="J83" s="43"/>
    </row>
    <row r="84" spans="1:10" ht="35.25" customHeight="1" x14ac:dyDescent="0.2">
      <c r="A84" s="5"/>
      <c r="B84" s="11" t="s">
        <v>5</v>
      </c>
      <c r="C84" s="13"/>
      <c r="D84" s="13"/>
      <c r="E84" s="13"/>
      <c r="F84" s="35"/>
      <c r="G84" s="22"/>
      <c r="H84" s="22">
        <v>0</v>
      </c>
      <c r="I84" s="29"/>
      <c r="J84" s="43"/>
    </row>
    <row r="85" spans="1:10" ht="35.25" customHeight="1" x14ac:dyDescent="0.2">
      <c r="A85" s="5"/>
      <c r="B85" s="10" t="s">
        <v>31</v>
      </c>
      <c r="C85" s="13"/>
      <c r="D85" s="13"/>
      <c r="E85" s="13"/>
      <c r="F85" s="35"/>
      <c r="G85" s="22"/>
      <c r="H85" s="27"/>
      <c r="I85" s="29"/>
      <c r="J85" s="43"/>
    </row>
    <row r="86" spans="1:10" ht="35.25" customHeight="1" x14ac:dyDescent="0.2">
      <c r="A86" s="5"/>
      <c r="B86" s="11" t="s">
        <v>5</v>
      </c>
      <c r="C86" s="13"/>
      <c r="D86" s="13"/>
      <c r="E86" s="13"/>
      <c r="F86" s="35"/>
      <c r="G86" s="22"/>
      <c r="H86" s="22">
        <v>0</v>
      </c>
      <c r="I86" s="29"/>
      <c r="J86" s="43"/>
    </row>
    <row r="87" spans="1:10" ht="35.25" customHeight="1" x14ac:dyDescent="0.2">
      <c r="A87" s="5"/>
      <c r="B87" s="10" t="s">
        <v>20</v>
      </c>
      <c r="C87" s="13"/>
      <c r="D87" s="13"/>
      <c r="E87" s="13"/>
      <c r="F87" s="35"/>
      <c r="G87" s="22"/>
      <c r="H87" s="27"/>
      <c r="I87" s="29"/>
      <c r="J87" s="43"/>
    </row>
    <row r="88" spans="1:10" ht="35.25" customHeight="1" x14ac:dyDescent="0.2">
      <c r="A88" s="5"/>
      <c r="B88" s="11" t="s">
        <v>5</v>
      </c>
      <c r="C88" s="13"/>
      <c r="D88" s="13"/>
      <c r="E88" s="13"/>
      <c r="F88" s="35"/>
      <c r="G88" s="22"/>
      <c r="H88" s="22">
        <v>0</v>
      </c>
      <c r="I88" s="29"/>
      <c r="J88" s="43"/>
    </row>
    <row r="89" spans="1:10" ht="35.25" customHeight="1" x14ac:dyDescent="0.2">
      <c r="A89" s="5"/>
      <c r="B89" s="10" t="s">
        <v>172</v>
      </c>
      <c r="C89" s="13"/>
      <c r="D89" s="13"/>
      <c r="E89" s="13"/>
      <c r="F89" s="35"/>
      <c r="G89" s="22"/>
      <c r="H89" s="27"/>
      <c r="I89" s="29"/>
      <c r="J89" s="43"/>
    </row>
    <row r="90" spans="1:10" ht="35.25" customHeight="1" x14ac:dyDescent="0.2">
      <c r="A90" s="5"/>
      <c r="B90" s="42" t="s">
        <v>174</v>
      </c>
      <c r="C90" s="13"/>
      <c r="D90" s="13" t="s">
        <v>173</v>
      </c>
      <c r="E90" s="13"/>
      <c r="F90" s="35">
        <v>1</v>
      </c>
      <c r="G90" s="22">
        <v>-10000</v>
      </c>
      <c r="H90" s="22">
        <v>-3.2914191767989005E-3</v>
      </c>
      <c r="I90" s="29"/>
      <c r="J90" s="43"/>
    </row>
    <row r="91" spans="1:10" ht="35.25" customHeight="1" x14ac:dyDescent="0.2">
      <c r="A91" s="5"/>
      <c r="B91" s="11" t="s">
        <v>5</v>
      </c>
      <c r="C91" s="13"/>
      <c r="D91" s="13"/>
      <c r="E91" s="13"/>
      <c r="F91" s="35"/>
      <c r="G91" s="22"/>
      <c r="H91" s="22">
        <v>0</v>
      </c>
      <c r="I91" s="29"/>
      <c r="J91" s="43"/>
    </row>
    <row r="92" spans="1:10" ht="35.25" customHeight="1" x14ac:dyDescent="0.2">
      <c r="A92" s="7"/>
      <c r="B92" s="10" t="s">
        <v>23</v>
      </c>
      <c r="C92" s="15"/>
      <c r="D92" s="15"/>
      <c r="E92" s="15"/>
      <c r="F92" s="36"/>
      <c r="G92" s="23">
        <f>G90+G88+G86+G84+G82+G80+G78+G76+G74+G71+G69+G67+G63+G61+G59+G57+G55+G53+G26+G24+G21</f>
        <v>303820311.63</v>
      </c>
      <c r="H92" s="23">
        <v>100</v>
      </c>
      <c r="I92" s="30"/>
      <c r="J92" s="43"/>
    </row>
    <row r="93" spans="1:10" ht="35.25" customHeight="1" x14ac:dyDescent="0.2"/>
    <row r="94" spans="1:10" ht="35.25" customHeight="1" x14ac:dyDescent="0.2"/>
    <row r="95" spans="1:10" ht="35.25" customHeight="1" x14ac:dyDescent="0.2"/>
    <row r="96" spans="1:10" ht="35.25" customHeight="1" x14ac:dyDescent="0.2"/>
    <row r="97" ht="35.25" customHeight="1" x14ac:dyDescent="0.2"/>
    <row r="98" ht="35.25" customHeight="1" x14ac:dyDescent="0.2"/>
    <row r="99" ht="35.25" customHeight="1" x14ac:dyDescent="0.2"/>
    <row r="100" ht="35.25" customHeight="1" x14ac:dyDescent="0.2"/>
    <row r="101" ht="35.25" customHeight="1" x14ac:dyDescent="0.2"/>
    <row r="102" ht="35.25" customHeight="1" x14ac:dyDescent="0.2"/>
    <row r="103" ht="35.25" customHeight="1" x14ac:dyDescent="0.2"/>
    <row r="104" ht="35.25" customHeight="1" x14ac:dyDescent="0.2"/>
    <row r="105" ht="35.25" customHeight="1" x14ac:dyDescent="0.2"/>
    <row r="106" ht="35.25" customHeight="1" x14ac:dyDescent="0.2"/>
    <row r="107" ht="35.25" customHeight="1" x14ac:dyDescent="0.2"/>
    <row r="108" ht="35.25" customHeight="1" x14ac:dyDescent="0.2"/>
    <row r="109" ht="35.25" customHeight="1" x14ac:dyDescent="0.2"/>
    <row r="110" ht="35.25" customHeight="1" x14ac:dyDescent="0.2"/>
    <row r="111" ht="35.25" customHeight="1" x14ac:dyDescent="0.2"/>
    <row r="112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  <row r="637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Мазарюк Сергей Владимирович</cp:lastModifiedBy>
  <cp:lastPrinted>2018-07-12T14:19:43Z</cp:lastPrinted>
  <dcterms:created xsi:type="dcterms:W3CDTF">2013-06-06T06:49:48Z</dcterms:created>
  <dcterms:modified xsi:type="dcterms:W3CDTF">2022-03-03T05:16:26Z</dcterms:modified>
</cp:coreProperties>
</file>