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Старый рабочий стол\раскрытие информации\2 квартал 2022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портфеля'!$A$7:$O$23</definedName>
    <definedName name="Report07">'Состав портфеля'!$A$25:$O$32</definedName>
    <definedName name="Report08">'Состав портфеля'!$A$34:$O$34</definedName>
    <definedName name="Report09">'Состав портфеля'!$A$36:$O$101</definedName>
    <definedName name="Report10">'Состав портфеля'!$A$103:$O$103</definedName>
    <definedName name="Report11">'Состав портфеля'!$A$105:$O$105</definedName>
    <definedName name="Report12">'Состав портфеля'!$A$107:$O$107</definedName>
    <definedName name="Report13">'Состав портфеля'!$A$109:$O$109</definedName>
    <definedName name="Report14">'Состав портфеля'!$A$111:$O$111</definedName>
    <definedName name="Report15">'Состав портфеля'!$A$113:$O$119</definedName>
    <definedName name="Report16">'Состав портфеля'!$A$121:$O$123</definedName>
    <definedName name="Report17">'Состав портфеля'!$A$125:$O$125</definedName>
    <definedName name="Report18">'Состав портфеля'!$A$127:$O$132</definedName>
    <definedName name="Report19">'Состав портфеля'!$A$134:$O$136</definedName>
    <definedName name="Report20">'Состав портфеля'!$A$138:$O$140</definedName>
    <definedName name="Report21">'Состав портфеля'!$A$142:$O$143</definedName>
    <definedName name="Report22">'Состав портфеля'!$A$145:$O$145</definedName>
    <definedName name="Report23">'Состав портфеля'!$A$147:$O$147</definedName>
    <definedName name="Report24">'Состав портфеля'!$A$149:$O$152</definedName>
    <definedName name="Report25">'Состав портфеля'!$A$154:$O$154</definedName>
    <definedName name="Report26">'Состав портфеля'!$A$156:$O$156</definedName>
    <definedName name="Report27">'Состав портфеля'!$A$161:$K$161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61" i="12" l="1"/>
  <c r="G152" i="12" l="1"/>
  <c r="K161" i="12" s="1"/>
  <c r="G143" i="12"/>
  <c r="G140" i="12"/>
  <c r="G136" i="12"/>
  <c r="G132" i="12"/>
  <c r="G123" i="12"/>
  <c r="G119" i="12"/>
  <c r="G101" i="12"/>
  <c r="G32" i="12"/>
  <c r="G23" i="12"/>
  <c r="B5" i="9"/>
  <c r="B3" i="12" l="1"/>
  <c r="O1" i="12" l="1"/>
  <c r="O2" i="12" l="1"/>
  <c r="H156" i="12" s="1"/>
  <c r="H152" i="12" l="1"/>
  <c r="H154" i="12"/>
  <c r="H145" i="12"/>
  <c r="H147" i="12"/>
  <c r="H140" i="12"/>
  <c r="H143" i="12"/>
  <c r="H132" i="12"/>
  <c r="H136" i="12"/>
  <c r="H123" i="12"/>
  <c r="H125" i="12"/>
  <c r="H111" i="12"/>
  <c r="H119" i="12"/>
  <c r="H107" i="12"/>
  <c r="H109" i="12"/>
  <c r="H103" i="12"/>
  <c r="H105" i="12"/>
  <c r="H34" i="12"/>
  <c r="H101" i="12"/>
  <c r="H23" i="12"/>
  <c r="H32" i="12"/>
  <c r="B2" i="12"/>
</calcChain>
</file>

<file path=xl/sharedStrings.xml><?xml version="1.0" encoding="utf-8"?>
<sst xmlns="http://schemas.openxmlformats.org/spreadsheetml/2006/main" count="488" uniqueCount="319">
  <si>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</si>
  <si>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</si>
  <si>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</si>
  <si>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</si>
  <si>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</si>
  <si>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</si>
  <si>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</si>
  <si>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</si>
  <si>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</si>
  <si>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</si>
  <si>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</si>
  <si>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</si>
  <si>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</si>
  <si>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</si>
  <si>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</si>
  <si>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</si>
  <si>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</si>
  <si>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</si>
  <si>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</si>
  <si>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</si>
  <si>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</si>
  <si>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</si>
  <si>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</si>
  <si>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</si>
  <si>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</si>
  <si>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</si>
  <si>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</si>
  <si>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</si>
  <si>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</si>
  <si>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</si>
  <si>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</si>
  <si>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</si>
  <si>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</si>
  <si>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</si>
  <si>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</si>
  <si>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</si>
  <si>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</si>
  <si>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</si>
  <si>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</si>
  <si>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</si>
  <si>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</si>
  <si>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</si>
  <si>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</si>
  <si>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30.11.2021</t>
  </si>
  <si>
    <t>Report28</t>
  </si>
  <si>
    <t>Акционерное общество "Негосударственный пенсионный фонд "Доверие"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</si>
  <si>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</si>
  <si>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</si>
  <si>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</si>
  <si>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</si>
  <si>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</si>
  <si>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26207RMFS</t>
  </si>
  <si>
    <t>RU000A0JS3W6</t>
  </si>
  <si>
    <t>26209RMFS</t>
  </si>
  <si>
    <t>RU000A0JSMA2</t>
  </si>
  <si>
    <t>26212RMFS</t>
  </si>
  <si>
    <t>RU000A0JTK38</t>
  </si>
  <si>
    <t>26218RMFS</t>
  </si>
  <si>
    <t>RU000A0JVW48</t>
  </si>
  <si>
    <t>26219RMFS</t>
  </si>
  <si>
    <t>RU000A0JWM07</t>
  </si>
  <si>
    <t>26222RMFS</t>
  </si>
  <si>
    <t>RU000A0JXQF2</t>
  </si>
  <si>
    <t>26224RMFS</t>
  </si>
  <si>
    <t>RU000A0ZYUA9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</si>
  <si>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</si>
  <si>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</si>
  <si>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</si>
  <si>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</si>
  <si>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</si>
  <si>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</si>
  <si>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</si>
  <si>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</si>
  <si>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26234RMFS</t>
  </si>
  <si>
    <t>RU000A101QE0</t>
  </si>
  <si>
    <t>26237RMFS</t>
  </si>
  <si>
    <t>RU000A1038Z7</t>
  </si>
  <si>
    <t>26239RMFS</t>
  </si>
  <si>
    <t>RU000A103901</t>
  </si>
  <si>
    <t>29012RMFS</t>
  </si>
  <si>
    <t>RU000A0JX0H6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</si>
  <si>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</si>
  <si>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</si>
  <si>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</si>
  <si>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</si>
  <si>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</si>
  <si>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</si>
  <si>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</si>
  <si>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</si>
  <si>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</si>
  <si>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</si>
  <si>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RU35003AOR0</t>
  </si>
  <si>
    <t>RU000A0JVM81</t>
  </si>
  <si>
    <t>Министерство финансов Оренбургской области</t>
  </si>
  <si>
    <t>1025601036493</t>
  </si>
  <si>
    <t>RU35005SVS0</t>
  </si>
  <si>
    <t>RU000A0ZZQH9</t>
  </si>
  <si>
    <t>Министерство финансов Свердловской области</t>
  </si>
  <si>
    <t>1026605256589</t>
  </si>
  <si>
    <t>RU35009RSY0</t>
  </si>
  <si>
    <t>RU000A0JXR43</t>
  </si>
  <si>
    <t>Министерство финансов Республики Саха (Якутия)</t>
  </si>
  <si>
    <t>1031402066079</t>
  </si>
  <si>
    <t>RU35010MOO0</t>
  </si>
  <si>
    <t>RU000A0JX0B9</t>
  </si>
  <si>
    <t>4-02-25642-H</t>
  </si>
  <si>
    <t>RU000A0JTLJ3</t>
  </si>
  <si>
    <t>Акционерное общество "Холдинговая компания "МЕТАЛЛОИНВЕСТ"</t>
  </si>
  <si>
    <t>1027700006289</t>
  </si>
  <si>
    <t>4-04-00122-A</t>
  </si>
  <si>
    <t>RU000A0JT940</t>
  </si>
  <si>
    <t>публичное акционерное общество "Нефтяная компания "Роснефть"</t>
  </si>
  <si>
    <t>1027700043502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</si>
  <si>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</si>
  <si>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</si>
  <si>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</si>
  <si>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</si>
  <si>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</si>
  <si>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</si>
  <si>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4-07-55038-E</t>
  </si>
  <si>
    <t>RU000A0JTMG7</t>
  </si>
  <si>
    <t>Публичное акционерное общество "Федеральная гидрогенерирующая компания - РусГидро"</t>
  </si>
  <si>
    <t>1042401810494</t>
  </si>
  <si>
    <t>4-07-55477-E</t>
  </si>
  <si>
    <t>RU000A0JW1G7</t>
  </si>
  <si>
    <t>акционерное общество "РОСНАНО"</t>
  </si>
  <si>
    <t>1117799004333</t>
  </si>
  <si>
    <t>4-08-00013-A</t>
  </si>
  <si>
    <t>RU000A0JTM44</t>
  </si>
  <si>
    <t>4-08-00122-A</t>
  </si>
  <si>
    <t>RU000A0JTS22</t>
  </si>
  <si>
    <t>4-09-00013-A</t>
  </si>
  <si>
    <t>RU000A0JTM51</t>
  </si>
  <si>
    <t>4-09-00122-A</t>
  </si>
  <si>
    <t>RU000A0JTYM0</t>
  </si>
  <si>
    <t>4-09-55038-E</t>
  </si>
  <si>
    <t>RU000A0JVD25</t>
  </si>
  <si>
    <t>4-26-00004-T</t>
  </si>
  <si>
    <t>RU000A0JS4Z7</t>
  </si>
  <si>
    <t>государственная корпорация развития "ВЭБ.РФ"</t>
  </si>
  <si>
    <t>1077711000102</t>
  </si>
  <si>
    <t>4-28-65045-D</t>
  </si>
  <si>
    <t>RU000A0JTU85</t>
  </si>
  <si>
    <t>Открытое акционерное общество "Российские железные дороги"</t>
  </si>
  <si>
    <t>1037739877295</t>
  </si>
  <si>
    <t>4-41-65045-D</t>
  </si>
  <si>
    <t>RU000A0JX1S1</t>
  </si>
  <si>
    <t>4B02-01-00122-A</t>
  </si>
  <si>
    <t>RU000A0JUFU0</t>
  </si>
  <si>
    <t>4B02-01-00124-A-001P</t>
  </si>
  <si>
    <t>RU000A0JWTN2</t>
  </si>
  <si>
    <t>ПУБЛИЧНОЕ АКЦИОНЕРНОЕ ОБЩЕСТВО "РОСТЕЛЕКОМ"</t>
  </si>
  <si>
    <t>1027700198767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</si>
  <si>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</si>
  <si>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</si>
  <si>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</si>
  <si>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</si>
  <si>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4B02-01-55039-E-001P</t>
  </si>
  <si>
    <t>RU000A1005H4</t>
  </si>
  <si>
    <t>Публичное акционерное общество "Московская объединенная энергетическая компания"</t>
  </si>
  <si>
    <t>1047796974092</t>
  </si>
  <si>
    <t>4B02-01-55192-E-001P</t>
  </si>
  <si>
    <t>RU000A100XC2</t>
  </si>
  <si>
    <t>Публичное акционерное общество "Полюс"</t>
  </si>
  <si>
    <t>1068400002990</t>
  </si>
  <si>
    <t>4B02-01-55194-E</t>
  </si>
  <si>
    <t>RU000A0ZYPG6</t>
  </si>
  <si>
    <t>Публичное акционерное общество "Центр по перевозке грузов в контейнерах "ТрансКонтейнер"</t>
  </si>
  <si>
    <t>1067746341024</t>
  </si>
  <si>
    <t>4B02-01-55385-E-001P</t>
  </si>
  <si>
    <t>RU000A0JXVM8</t>
  </si>
  <si>
    <t>Публичное акционерное общество "Российские сети"</t>
  </si>
  <si>
    <t>1087760000019</t>
  </si>
  <si>
    <t>4B02-01-55465-E-001P</t>
  </si>
  <si>
    <t>RU000A0JXQ28</t>
  </si>
  <si>
    <t>Акционерное общество "Федеральная пассажирская компания"</t>
  </si>
  <si>
    <t>1097746772738</t>
  </si>
  <si>
    <t>4B02-01-60525-P-003P</t>
  </si>
  <si>
    <t>RU000A1002U4</t>
  </si>
  <si>
    <t>Публичное акционерное общество "Магнит"</t>
  </si>
  <si>
    <t>1032304945947</t>
  </si>
  <si>
    <t>4B02-01-65045-D-001P</t>
  </si>
  <si>
    <t>RU000A0JXN05</t>
  </si>
  <si>
    <t>4B02-02-00005-T-001P</t>
  </si>
  <si>
    <t>RU000A0JXRD5</t>
  </si>
  <si>
    <t>акционерное общество "Почта России"</t>
  </si>
  <si>
    <t>1197746000000</t>
  </si>
  <si>
    <t>4B02-02-00122-A-001P</t>
  </si>
  <si>
    <t>RU000A0JX355</t>
  </si>
  <si>
    <t>4B02-02-36420-R-001P</t>
  </si>
  <si>
    <t>RU000A100782</t>
  </si>
  <si>
    <t>Общество с ограниченной ответственностью "Лента"</t>
  </si>
  <si>
    <t>1037832048605</t>
  </si>
  <si>
    <t>4B02-02-55465-E-001P</t>
  </si>
  <si>
    <t>RU000A0ZYLF7</t>
  </si>
  <si>
    <t>4B02-03-00124-A-001P</t>
  </si>
  <si>
    <t>RU000A0ZYG52</t>
  </si>
  <si>
    <t>4B02-03-00146-A-001P</t>
  </si>
  <si>
    <t>RU000A0ZYDS7</t>
  </si>
  <si>
    <t>Публичное акционерное общество "Газпром нефть"</t>
  </si>
  <si>
    <t>1025501701686</t>
  </si>
  <si>
    <t>4B02-03-35992-H-001P</t>
  </si>
  <si>
    <t>RU000A1009M6</t>
  </si>
  <si>
    <t>акционерное общество "Трансмашхолдинг"</t>
  </si>
  <si>
    <t>1027739893246</t>
  </si>
  <si>
    <t>4B02-03-36400-R-001P</t>
  </si>
  <si>
    <t>RU000A101QM3</t>
  </si>
  <si>
    <t>ОБЩЕСТВО С ОГРАНИЧЕННОЙ ОТВЕТСТВЕННОСТЬЮ "ГАЗПРОМ КАПИТАЛ"</t>
  </si>
  <si>
    <t>1087746212388</t>
  </si>
  <si>
    <t>4B02-03-65134-D</t>
  </si>
  <si>
    <t>RU000A103DS4</t>
  </si>
  <si>
    <t>Публичное акционерное общество "СИБУР Холдинг"</t>
  </si>
  <si>
    <t>1057747421247</t>
  </si>
  <si>
    <t>4B02-04-00005-T-001P</t>
  </si>
  <si>
    <t>RU000A0ZZ5H3</t>
  </si>
  <si>
    <t>4B02-04-00206-A-001P</t>
  </si>
  <si>
    <t>RU000A0JWVC1</t>
  </si>
  <si>
    <t>Публичное акционерное общество "Транснефть"</t>
  </si>
  <si>
    <t>1027700049486</t>
  </si>
  <si>
    <t>4B02-05-00004-T-001P</t>
  </si>
  <si>
    <t>RU000A0JX4Q9</t>
  </si>
  <si>
    <t>4B02-05-00122-A-002P</t>
  </si>
  <si>
    <t>RU000A0ZYVU5</t>
  </si>
  <si>
    <t>4B02-05-00206-A-001P</t>
  </si>
  <si>
    <t>RU000A0JXC24</t>
  </si>
  <si>
    <t>4B02-06-00124-A-002P</t>
  </si>
  <si>
    <t>RU000A103EZ7</t>
  </si>
  <si>
    <t>4B02-06-00206-A</t>
  </si>
  <si>
    <t>RU000A0JWS92</t>
  </si>
  <si>
    <t>4B02-06-04715-A-001P</t>
  </si>
  <si>
    <t>RU000A0ZYWY5</t>
  </si>
  <si>
    <t>Публичное акционерное общество "Мобильные ТелеСистемы"</t>
  </si>
  <si>
    <t>1027700149124</t>
  </si>
  <si>
    <t>4B02-06-65045-D-001P</t>
  </si>
  <si>
    <t>RU000A0ZZ4P9</t>
  </si>
  <si>
    <t>4B02-07-00005-T-001P</t>
  </si>
  <si>
    <t>RU000A1008Y3</t>
  </si>
  <si>
    <t>4B02-07-00122-A</t>
  </si>
  <si>
    <t>RU000A0JUFV8</t>
  </si>
  <si>
    <t>4B02-09-00206-A-001P</t>
  </si>
  <si>
    <t>RU000A0ZYUS1</t>
  </si>
  <si>
    <t>4B02-10-04715-A-001P</t>
  </si>
  <si>
    <t>RU000A100HU7</t>
  </si>
  <si>
    <t>4B02-10-16643-A-001P</t>
  </si>
  <si>
    <t>RU000A101ZH4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</si>
  <si>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</si>
  <si>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</si>
  <si>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</si>
  <si>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</si>
  <si>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4B02-12-00206-A-001P</t>
  </si>
  <si>
    <t>RU000A100JF4</t>
  </si>
  <si>
    <t>4B02-12-65045-D-001P</t>
  </si>
  <si>
    <t>RU000A1002C2</t>
  </si>
  <si>
    <t>4B02-13-00206-A-001P</t>
  </si>
  <si>
    <t>RU000A1010B7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</si>
  <si>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</si>
  <si>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</si>
  <si>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</si>
  <si>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</si>
  <si>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</si>
  <si>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</si>
  <si>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4B02-163-00004-T-001P</t>
  </si>
  <si>
    <t>RU000A100BM7</t>
  </si>
  <si>
    <t>4B02-177-00004-T-001P</t>
  </si>
  <si>
    <t>RU000A100GY1</t>
  </si>
  <si>
    <t>4B02-18-04715-A-001P</t>
  </si>
  <si>
    <t>RU000A102VL3</t>
  </si>
  <si>
    <t>4B02-20-65045-D-001P</t>
  </si>
  <si>
    <t>RU000A101M04</t>
  </si>
  <si>
    <t>4B02-22-00028-A</t>
  </si>
  <si>
    <t>RU000A0ZZES2</t>
  </si>
  <si>
    <t>Публичное акционерное общество "Газпром"</t>
  </si>
  <si>
    <t>1027700070518</t>
  </si>
  <si>
    <t>4B02-231-01000-B-001P</t>
  </si>
  <si>
    <t>RU000A103BE8</t>
  </si>
  <si>
    <t>Банк ВТБ (публичное акционерное общество)</t>
  </si>
  <si>
    <t>1027739609391</t>
  </si>
  <si>
    <t>4B02-292-00004-T-001P</t>
  </si>
  <si>
    <t>RU000A101WF5</t>
  </si>
  <si>
    <t>4B02-303-00004-T-001P</t>
  </si>
  <si>
    <t>RU000A102FC5</t>
  </si>
  <si>
    <t>4B02-442-01481-B-001P</t>
  </si>
  <si>
    <t>RU000A102YG7</t>
  </si>
  <si>
    <t>Публичное акционерное общество "Сбербанк России"</t>
  </si>
  <si>
    <t>1027700132195</t>
  </si>
  <si>
    <t>4B020903349B</t>
  </si>
  <si>
    <t>RU000A0JVWB3</t>
  </si>
  <si>
    <t>Акционерное общество "Российский Сельскохозяйственный банк"</t>
  </si>
  <si>
    <t>1027700342890</t>
  </si>
  <si>
    <t>4B021703349B001P</t>
  </si>
  <si>
    <t>RU000A101DD0</t>
  </si>
  <si>
    <t>4B021801326B</t>
  </si>
  <si>
    <t>RU000A0JX5W4</t>
  </si>
  <si>
    <t>АКЦИОНЕРНОЕ ОБЩЕСТВО "АЛЬФА-БАНК"</t>
  </si>
  <si>
    <t>1027700067328</t>
  </si>
  <si>
    <t>Банк ГПБ (АО), 4267/2021-ДУ-1, 01.03.2021</t>
  </si>
  <si>
    <t>"Газпромбанк" (Акционерное общество)</t>
  </si>
  <si>
    <t>1027700167110</t>
  </si>
  <si>
    <t>Банк ГПБ (АО), 4267/2021-ДУ-2, 01.03.2021</t>
  </si>
  <si>
    <t>Банк ГПБ (АО), 4267/2021-ДУ-3, 01.03.2021</t>
  </si>
  <si>
    <t>Банк ГПБ (АО), 4267/2021-ДУ-5, 01.03.2021</t>
  </si>
  <si>
    <t>Банк ГПБ (АО), 810-73-7626, 07.10.2016</t>
  </si>
  <si>
    <t>Оренбургское отделение N 8623 ПАО Сбербанк, 40701810246000010007, 01.01.2018</t>
  </si>
  <si>
    <t>Оренбургское отделение N 8623 Публичного акционерного общества "Сбербанк России"</t>
  </si>
  <si>
    <t>Оренбургский РФ АО "Россельхозбанк", 26-48-0500-20, 31.07.2020</t>
  </si>
  <si>
    <t>Оренбургский региональный филиал Акционерного общества "Россельхозбанк"</t>
  </si>
  <si>
    <t>Оренбургский РФ АО "Россельхозбанк", 27-48-0500-20, 05.08.2020</t>
  </si>
  <si>
    <t>АО "АЛЬФА-БАНК", 89904, 12.10.2016</t>
  </si>
  <si>
    <t>ООО "ИК "ГЕЛИУС КАПИТАЛ", 210302/2, 02.03.2021</t>
  </si>
  <si>
    <t>ОБЩЕСТВО С ОГРАНИЧЕННОЙ ОТВЕТСТВЕННОСТЬЮ "ИНВЕСТИЦИОННАЯ КОМПАНИЯ "ГЕЛИУС КАПИТАЛ"</t>
  </si>
  <si>
    <t>1067746469702</t>
  </si>
  <si>
    <t>ООО "ИК "ГЕЛИУС КАПИТАЛ", 210302/3, 02.03.2021</t>
  </si>
  <si>
    <t>ООО "ИК "ГЕЛИУС КАПИТАЛ", 210302/4, 02.03.2021</t>
  </si>
  <si>
    <t>ООО "ИК "ГЕЛИУС КАПИТАЛ", 210302/5, 02.03.2021</t>
  </si>
  <si>
    <t>52002RMFS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</si>
  <si>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</si>
  <si>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</si>
  <si>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Прочая кредиторская задолженность, в т.ч.:</t>
  </si>
  <si>
    <t>Отрицательная переоценка сделок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</si>
</sst>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44530</v>
      </c>
      <c r="G6" s="3">
        <v>44530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3303131806.6900001</v>
      </c>
      <c r="C7">
        <v>261471844.31999999</v>
      </c>
      <c r="D7">
        <v>3842402066.25</v>
      </c>
      <c r="H7">
        <v>671224.73</v>
      </c>
      <c r="I7">
        <v>222757932.16999999</v>
      </c>
      <c r="M7">
        <v>41318884.740000002</v>
      </c>
      <c r="N7">
        <v>326</v>
      </c>
    </row>
    <row r="8" spans="1:14" x14ac:dyDescent="0.2">
      <c r="A8" t="s">
        <v>41</v>
      </c>
      <c r="B8">
        <v>7671753758.8999996</v>
      </c>
    </row>
    <row r="9" spans="1:14" x14ac:dyDescent="0.2">
      <c r="A9" t="s">
        <v>42</v>
      </c>
      <c r="B9" s="2" t="s">
        <v>43</v>
      </c>
      <c r="C9">
        <v>7671753758.8999996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7671753758.8999996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40"/>
  <sheetViews>
    <sheetView tabSelected="1" workbookViewId="0">
      <selection activeCell="D6" sqref="D6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44530</v>
      </c>
    </row>
    <row r="2" spans="1:15" s="4" customFormat="1" ht="14.25" customHeight="1" x14ac:dyDescent="0.15">
      <c r="B2" s="41" t="str">
        <f>Report05_NAME</f>
        <v>Состав инвестиционного портфеля фонда по обязательному пенсионному страхованию на 30.11.2021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7671753758.8999996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"Доверие"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307150</v>
      </c>
      <c r="G7" s="23">
        <v>316862083</v>
      </c>
      <c r="H7" s="23">
        <v>4.13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390161</v>
      </c>
      <c r="G8" s="23">
        <v>411437760.37</v>
      </c>
      <c r="H8" s="23">
        <v>5.36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48256</v>
      </c>
      <c r="G9" s="23">
        <v>49423312.640000001</v>
      </c>
      <c r="H9" s="23">
        <v>0.64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108308</v>
      </c>
      <c r="G10" s="23">
        <v>104073125.81999999</v>
      </c>
      <c r="H10" s="23">
        <v>1.36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502174</v>
      </c>
      <c r="G11" s="23">
        <v>560838078.86000001</v>
      </c>
      <c r="H11" s="23">
        <v>7.31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322280</v>
      </c>
      <c r="G12" s="23">
        <v>329089402.45999998</v>
      </c>
      <c r="H12" s="23">
        <v>4.29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17500</v>
      </c>
      <c r="G13" s="23">
        <v>17025400</v>
      </c>
      <c r="H13" s="23">
        <v>0.22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182900</v>
      </c>
      <c r="G14" s="23">
        <v>189361690.61000001</v>
      </c>
      <c r="H14" s="23">
        <v>2.4700000000000002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9000</v>
      </c>
      <c r="G15" s="23">
        <v>8914050</v>
      </c>
      <c r="H15" s="23">
        <v>0.12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34950</v>
      </c>
      <c r="G16" s="23">
        <v>34956291</v>
      </c>
      <c r="H16" s="23">
        <v>0.46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542773</v>
      </c>
      <c r="G17" s="23">
        <v>570405711.10000002</v>
      </c>
      <c r="H17" s="23">
        <v>7.44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480561</v>
      </c>
      <c r="G18" s="23">
        <v>459746434.27999997</v>
      </c>
      <c r="H18" s="23">
        <v>5.99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20928</v>
      </c>
      <c r="G19" s="23">
        <v>18706074.239999998</v>
      </c>
      <c r="H19" s="23">
        <v>0.24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30211</v>
      </c>
      <c r="G20" s="23">
        <v>28585918.039999999</v>
      </c>
      <c r="H20" s="23">
        <v>0.37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176605</v>
      </c>
      <c r="G21" s="23">
        <v>180056006.43000001</v>
      </c>
      <c r="H21" s="23">
        <v>2.35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23872</v>
      </c>
      <c r="G22" s="23">
        <v>23650467.84</v>
      </c>
      <c r="H22" s="23">
        <v>0.31</v>
      </c>
      <c r="J22" s="31"/>
      <c r="K22" s="31"/>
    </row>
    <row r="23" spans="1:15" s="5" customFormat="1" ht="35.25" customHeight="1" x14ac:dyDescent="0.2">
      <c r="B23" s="11" t="s">
        <v>5</v>
      </c>
      <c r="C23" s="13"/>
      <c r="D23" s="13"/>
      <c r="E23" s="13"/>
      <c r="F23" s="38"/>
      <c r="G23" s="23">
        <f>SUM($G$7:$G$22)</f>
        <v>3303131806.6900001</v>
      </c>
      <c r="H23" s="23">
        <f>(G23/$O$2) *100</f>
        <v>43.055758963301415</v>
      </c>
      <c r="J23" s="31"/>
      <c r="K23" s="31"/>
    </row>
    <row r="24" spans="1:15" s="5" customFormat="1" ht="35.25" customHeight="1" x14ac:dyDescent="0.2">
      <c r="A24" s="7"/>
      <c r="B24" s="10" t="s">
        <v>8</v>
      </c>
      <c r="C24" s="15"/>
      <c r="D24" s="15"/>
      <c r="E24" s="15"/>
      <c r="F24" s="39"/>
      <c r="G24" s="24"/>
      <c r="H24" s="27"/>
      <c r="I24" s="7"/>
      <c r="J24" s="32"/>
      <c r="K24" s="32"/>
      <c r="L24" s="7"/>
      <c r="M24" s="7"/>
      <c r="N24" s="7"/>
      <c r="O24" s="7"/>
    </row>
    <row r="25" spans="1:15" s="5" customFormat="1" ht="35.25" customHeight="1" x14ac:dyDescent="0.2">
      <c r="B25" s="11" t="s">
        <v>81</v>
      </c>
      <c r="C25" s="14" t="s">
        <v>82</v>
      </c>
      <c r="D25" s="14" t="s">
        <v>83</v>
      </c>
      <c r="E25" s="14" t="s">
        <v>84</v>
      </c>
      <c r="F25" s="37">
        <v>5800</v>
      </c>
      <c r="G25" s="23">
        <v>5548744</v>
      </c>
      <c r="H25" s="23">
        <v>7.0000000000000007E-2</v>
      </c>
      <c r="J25" s="31"/>
      <c r="K25" s="31"/>
    </row>
    <row r="26" spans="1:15" s="5" customFormat="1" ht="35.25" customHeight="1" x14ac:dyDescent="0.2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109843</v>
      </c>
      <c r="G26" s="23">
        <v>55359773.57</v>
      </c>
      <c r="H26" s="23">
        <v>0.72</v>
      </c>
      <c r="J26" s="31"/>
      <c r="K26" s="31"/>
    </row>
    <row r="27" spans="1:15" s="5" customFormat="1" ht="35.25" customHeight="1" x14ac:dyDescent="0.2">
      <c r="B27" s="11" t="s">
        <v>89</v>
      </c>
      <c r="C27" s="14" t="s">
        <v>90</v>
      </c>
      <c r="D27" s="14" t="s">
        <v>87</v>
      </c>
      <c r="E27" s="14" t="s">
        <v>88</v>
      </c>
      <c r="F27" s="37">
        <v>123002</v>
      </c>
      <c r="G27" s="23">
        <v>89905236.849999994</v>
      </c>
      <c r="H27" s="23">
        <v>1.17</v>
      </c>
      <c r="J27" s="31"/>
      <c r="K27" s="31"/>
    </row>
    <row r="28" spans="1:15" s="5" customFormat="1" ht="35.25" customHeight="1" x14ac:dyDescent="0.2">
      <c r="B28" s="11" t="s">
        <v>91</v>
      </c>
      <c r="C28" s="14" t="s">
        <v>92</v>
      </c>
      <c r="D28" s="14" t="s">
        <v>93</v>
      </c>
      <c r="E28" s="14" t="s">
        <v>94</v>
      </c>
      <c r="F28" s="37">
        <v>18996</v>
      </c>
      <c r="G28" s="23">
        <v>16797213</v>
      </c>
      <c r="H28" s="23">
        <v>0.22</v>
      </c>
      <c r="J28" s="31"/>
      <c r="K28" s="31"/>
    </row>
    <row r="29" spans="1:15" s="5" customFormat="1" ht="35.25" customHeight="1" x14ac:dyDescent="0.2">
      <c r="B29" s="11" t="s">
        <v>95</v>
      </c>
      <c r="C29" s="14" t="s">
        <v>96</v>
      </c>
      <c r="D29" s="14" t="s">
        <v>97</v>
      </c>
      <c r="E29" s="14" t="s">
        <v>98</v>
      </c>
      <c r="F29" s="37">
        <v>1</v>
      </c>
      <c r="G29" s="23">
        <v>815.59</v>
      </c>
      <c r="H29" s="23">
        <v>0</v>
      </c>
      <c r="J29" s="31"/>
      <c r="K29" s="31"/>
    </row>
    <row r="30" spans="1:15" s="5" customFormat="1" ht="35.25" customHeight="1" x14ac:dyDescent="0.2">
      <c r="B30" s="11" t="s">
        <v>99</v>
      </c>
      <c r="C30" s="14" t="s">
        <v>100</v>
      </c>
      <c r="D30" s="14" t="s">
        <v>101</v>
      </c>
      <c r="E30" s="14" t="s">
        <v>102</v>
      </c>
      <c r="F30" s="37">
        <v>4950</v>
      </c>
      <c r="G30" s="23">
        <v>3228433.07</v>
      </c>
      <c r="H30" s="23">
        <v>0.04</v>
      </c>
      <c r="J30" s="31"/>
      <c r="K30" s="31"/>
    </row>
    <row r="31" spans="1:15" s="5" customFormat="1" ht="35.25" customHeight="1" x14ac:dyDescent="0.2">
      <c r="B31" s="11" t="s">
        <v>103</v>
      </c>
      <c r="C31" s="14" t="s">
        <v>104</v>
      </c>
      <c r="D31" s="14" t="s">
        <v>87</v>
      </c>
      <c r="E31" s="14" t="s">
        <v>88</v>
      </c>
      <c r="F31" s="37">
        <v>137692</v>
      </c>
      <c r="G31" s="23">
        <v>90631628.239999995</v>
      </c>
      <c r="H31" s="23">
        <v>1.18</v>
      </c>
      <c r="J31" s="31"/>
      <c r="K31" s="31"/>
    </row>
    <row r="32" spans="1:15" s="5" customFormat="1" ht="35.25" customHeight="1" x14ac:dyDescent="0.2">
      <c r="B32" s="11" t="s">
        <v>5</v>
      </c>
      <c r="C32" s="13"/>
      <c r="D32" s="13"/>
      <c r="E32" s="13"/>
      <c r="F32" s="38"/>
      <c r="G32" s="23">
        <f>SUM($G$25:$G$31)</f>
        <v>261471844.31999999</v>
      </c>
      <c r="H32" s="23">
        <f>(G32/$O$2) *100</f>
        <v>3.4082408343290029</v>
      </c>
      <c r="J32" s="31"/>
      <c r="K32" s="31"/>
    </row>
    <row r="33" spans="2:11" s="5" customFormat="1" ht="35.25" customHeight="1" x14ac:dyDescent="0.2">
      <c r="B33" s="12" t="s">
        <v>15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">
      <c r="B34" s="11" t="s">
        <v>5</v>
      </c>
      <c r="C34" s="13"/>
      <c r="D34" s="13"/>
      <c r="E34" s="13"/>
      <c r="F34" s="38"/>
      <c r="G34" s="23"/>
      <c r="H34" s="23">
        <f>(G34/$O$2) *100</f>
        <v>0</v>
      </c>
      <c r="J34" s="31"/>
      <c r="K34" s="31"/>
    </row>
    <row r="35" spans="2:11" s="5" customFormat="1" ht="35.25" customHeight="1" x14ac:dyDescent="0.2">
      <c r="B35" s="10" t="s">
        <v>16</v>
      </c>
      <c r="C35" s="13"/>
      <c r="D35" s="13"/>
      <c r="E35" s="13"/>
      <c r="F35" s="38"/>
      <c r="G35" s="23"/>
      <c r="H35" s="28"/>
      <c r="J35" s="31"/>
      <c r="K35" s="31"/>
    </row>
    <row r="36" spans="2:11" s="5" customFormat="1" ht="35.25" customHeight="1" x14ac:dyDescent="0.2">
      <c r="B36" s="11" t="s">
        <v>105</v>
      </c>
      <c r="C36" s="14" t="s">
        <v>106</v>
      </c>
      <c r="D36" s="14" t="s">
        <v>107</v>
      </c>
      <c r="E36" s="14" t="s">
        <v>108</v>
      </c>
      <c r="F36" s="37">
        <v>5000</v>
      </c>
      <c r="G36" s="23">
        <v>5072765</v>
      </c>
      <c r="H36" s="23">
        <v>7.0000000000000007E-2</v>
      </c>
      <c r="J36" s="31"/>
      <c r="K36" s="31"/>
    </row>
    <row r="37" spans="2:11" s="5" customFormat="1" ht="35.25" customHeight="1" x14ac:dyDescent="0.2">
      <c r="B37" s="11" t="s">
        <v>109</v>
      </c>
      <c r="C37" s="14" t="s">
        <v>110</v>
      </c>
      <c r="D37" s="14" t="s">
        <v>111</v>
      </c>
      <c r="E37" s="14" t="s">
        <v>112</v>
      </c>
      <c r="F37" s="37">
        <v>87616</v>
      </c>
      <c r="G37" s="23">
        <v>87976101.760000005</v>
      </c>
      <c r="H37" s="23">
        <v>1.1499999999999999</v>
      </c>
      <c r="J37" s="31"/>
      <c r="K37" s="31"/>
    </row>
    <row r="38" spans="2:11" s="5" customFormat="1" ht="35.25" customHeight="1" x14ac:dyDescent="0.2">
      <c r="B38" s="11" t="s">
        <v>113</v>
      </c>
      <c r="C38" s="14" t="s">
        <v>114</v>
      </c>
      <c r="D38" s="14" t="s">
        <v>115</v>
      </c>
      <c r="E38" s="14" t="s">
        <v>116</v>
      </c>
      <c r="F38" s="37">
        <v>56185</v>
      </c>
      <c r="G38" s="23">
        <v>57152974.259999998</v>
      </c>
      <c r="H38" s="23">
        <v>0.74</v>
      </c>
      <c r="J38" s="31"/>
      <c r="K38" s="31"/>
    </row>
    <row r="39" spans="2:11" s="5" customFormat="1" ht="35.25" customHeight="1" x14ac:dyDescent="0.2">
      <c r="B39" s="11" t="s">
        <v>117</v>
      </c>
      <c r="C39" s="14" t="s">
        <v>118</v>
      </c>
      <c r="D39" s="14" t="s">
        <v>111</v>
      </c>
      <c r="E39" s="14" t="s">
        <v>112</v>
      </c>
      <c r="F39" s="37">
        <v>4900</v>
      </c>
      <c r="G39" s="23">
        <v>4896570</v>
      </c>
      <c r="H39" s="23">
        <v>0.06</v>
      </c>
      <c r="J39" s="31"/>
      <c r="K39" s="31"/>
    </row>
    <row r="40" spans="2:11" s="5" customFormat="1" ht="35.25" customHeight="1" x14ac:dyDescent="0.2">
      <c r="B40" s="11" t="s">
        <v>119</v>
      </c>
      <c r="C40" s="14" t="s">
        <v>120</v>
      </c>
      <c r="D40" s="14" t="s">
        <v>121</v>
      </c>
      <c r="E40" s="14" t="s">
        <v>122</v>
      </c>
      <c r="F40" s="37">
        <v>3120</v>
      </c>
      <c r="G40" s="23">
        <v>2838522.96</v>
      </c>
      <c r="H40" s="23">
        <v>0.04</v>
      </c>
      <c r="J40" s="31"/>
      <c r="K40" s="31"/>
    </row>
    <row r="41" spans="2:11" s="5" customFormat="1" ht="35.25" customHeight="1" x14ac:dyDescent="0.2">
      <c r="B41" s="11" t="s">
        <v>123</v>
      </c>
      <c r="C41" s="14" t="s">
        <v>124</v>
      </c>
      <c r="D41" s="14" t="s">
        <v>125</v>
      </c>
      <c r="E41" s="14" t="s">
        <v>126</v>
      </c>
      <c r="F41" s="37">
        <v>163836</v>
      </c>
      <c r="G41" s="23">
        <v>172591395.84</v>
      </c>
      <c r="H41" s="23">
        <v>2.25</v>
      </c>
      <c r="J41" s="31"/>
      <c r="K41" s="31"/>
    </row>
    <row r="42" spans="2:11" s="5" customFormat="1" ht="35.25" customHeight="1" x14ac:dyDescent="0.2">
      <c r="B42" s="11" t="s">
        <v>127</v>
      </c>
      <c r="C42" s="14" t="s">
        <v>128</v>
      </c>
      <c r="D42" s="14" t="s">
        <v>115</v>
      </c>
      <c r="E42" s="14" t="s">
        <v>116</v>
      </c>
      <c r="F42" s="37">
        <v>100000</v>
      </c>
      <c r="G42" s="23">
        <v>101723921</v>
      </c>
      <c r="H42" s="23">
        <v>1.33</v>
      </c>
      <c r="J42" s="31"/>
      <c r="K42" s="31"/>
    </row>
    <row r="43" spans="2:11" s="5" customFormat="1" ht="35.25" customHeight="1" x14ac:dyDescent="0.2">
      <c r="B43" s="11" t="s">
        <v>129</v>
      </c>
      <c r="C43" s="14" t="s">
        <v>130</v>
      </c>
      <c r="D43" s="14" t="s">
        <v>111</v>
      </c>
      <c r="E43" s="14" t="s">
        <v>112</v>
      </c>
      <c r="F43" s="37">
        <v>289036</v>
      </c>
      <c r="G43" s="23">
        <v>289260963.45999998</v>
      </c>
      <c r="H43" s="23">
        <v>3.77</v>
      </c>
      <c r="J43" s="31"/>
      <c r="K43" s="31"/>
    </row>
    <row r="44" spans="2:11" s="5" customFormat="1" ht="35.25" customHeight="1" x14ac:dyDescent="0.2">
      <c r="B44" s="11" t="s">
        <v>131</v>
      </c>
      <c r="C44" s="14" t="s">
        <v>132</v>
      </c>
      <c r="D44" s="14" t="s">
        <v>115</v>
      </c>
      <c r="E44" s="14" t="s">
        <v>116</v>
      </c>
      <c r="F44" s="37">
        <v>2973</v>
      </c>
      <c r="G44" s="23">
        <v>2966164.54</v>
      </c>
      <c r="H44" s="23">
        <v>0.04</v>
      </c>
      <c r="J44" s="31"/>
      <c r="K44" s="31"/>
    </row>
    <row r="45" spans="2:11" s="5" customFormat="1" ht="35.25" customHeight="1" x14ac:dyDescent="0.2">
      <c r="B45" s="11" t="s">
        <v>133</v>
      </c>
      <c r="C45" s="14" t="s">
        <v>134</v>
      </c>
      <c r="D45" s="14" t="s">
        <v>111</v>
      </c>
      <c r="E45" s="14" t="s">
        <v>112</v>
      </c>
      <c r="F45" s="37">
        <v>48827</v>
      </c>
      <c r="G45" s="23">
        <v>47596330.109999999</v>
      </c>
      <c r="H45" s="23">
        <v>0.62</v>
      </c>
      <c r="J45" s="31"/>
      <c r="K45" s="31"/>
    </row>
    <row r="46" spans="2:11" s="5" customFormat="1" ht="35.25" customHeight="1" x14ac:dyDescent="0.2">
      <c r="B46" s="11" t="s">
        <v>135</v>
      </c>
      <c r="C46" s="14" t="s">
        <v>136</v>
      </c>
      <c r="D46" s="14" t="s">
        <v>121</v>
      </c>
      <c r="E46" s="14" t="s">
        <v>122</v>
      </c>
      <c r="F46" s="37">
        <v>165</v>
      </c>
      <c r="G46" s="23">
        <v>162055.76</v>
      </c>
      <c r="H46" s="23">
        <v>0</v>
      </c>
      <c r="J46" s="31"/>
      <c r="K46" s="31"/>
    </row>
    <row r="47" spans="2:11" s="5" customFormat="1" ht="35.25" customHeight="1" x14ac:dyDescent="0.2">
      <c r="B47" s="11" t="s">
        <v>137</v>
      </c>
      <c r="C47" s="14" t="s">
        <v>138</v>
      </c>
      <c r="D47" s="14" t="s">
        <v>139</v>
      </c>
      <c r="E47" s="14" t="s">
        <v>140</v>
      </c>
      <c r="F47" s="37">
        <v>26330</v>
      </c>
      <c r="G47" s="23">
        <v>26916895.699999999</v>
      </c>
      <c r="H47" s="23">
        <v>0.35</v>
      </c>
      <c r="J47" s="31"/>
      <c r="K47" s="31"/>
    </row>
    <row r="48" spans="2:11" s="5" customFormat="1" ht="35.25" customHeight="1" x14ac:dyDescent="0.2">
      <c r="B48" s="11" t="s">
        <v>141</v>
      </c>
      <c r="C48" s="14" t="s">
        <v>142</v>
      </c>
      <c r="D48" s="14" t="s">
        <v>143</v>
      </c>
      <c r="E48" s="14" t="s">
        <v>144</v>
      </c>
      <c r="F48" s="37">
        <v>8065</v>
      </c>
      <c r="G48" s="23">
        <v>7813863.1600000001</v>
      </c>
      <c r="H48" s="23">
        <v>0.1</v>
      </c>
      <c r="J48" s="31"/>
      <c r="K48" s="31"/>
    </row>
    <row r="49" spans="2:11" s="5" customFormat="1" ht="35.25" customHeight="1" x14ac:dyDescent="0.2">
      <c r="B49" s="11" t="s">
        <v>145</v>
      </c>
      <c r="C49" s="14" t="s">
        <v>146</v>
      </c>
      <c r="D49" s="14" t="s">
        <v>143</v>
      </c>
      <c r="E49" s="14" t="s">
        <v>144</v>
      </c>
      <c r="F49" s="37">
        <v>136915</v>
      </c>
      <c r="G49" s="23">
        <v>138492260.80000001</v>
      </c>
      <c r="H49" s="23">
        <v>1.81</v>
      </c>
      <c r="J49" s="31"/>
      <c r="K49" s="31"/>
    </row>
    <row r="50" spans="2:11" s="5" customFormat="1" ht="35.25" customHeight="1" x14ac:dyDescent="0.2">
      <c r="B50" s="11" t="s">
        <v>147</v>
      </c>
      <c r="C50" s="14" t="s">
        <v>148</v>
      </c>
      <c r="D50" s="14" t="s">
        <v>111</v>
      </c>
      <c r="E50" s="14" t="s">
        <v>112</v>
      </c>
      <c r="F50" s="37">
        <v>450</v>
      </c>
      <c r="G50" s="23">
        <v>462154.5</v>
      </c>
      <c r="H50" s="23">
        <v>0.01</v>
      </c>
      <c r="J50" s="31"/>
      <c r="K50" s="31"/>
    </row>
    <row r="51" spans="2:11" s="5" customFormat="1" ht="35.25" customHeight="1" x14ac:dyDescent="0.2">
      <c r="B51" s="11" t="s">
        <v>149</v>
      </c>
      <c r="C51" s="14" t="s">
        <v>150</v>
      </c>
      <c r="D51" s="14" t="s">
        <v>151</v>
      </c>
      <c r="E51" s="14" t="s">
        <v>152</v>
      </c>
      <c r="F51" s="37">
        <v>7000</v>
      </c>
      <c r="G51" s="23">
        <v>6834018.3799999999</v>
      </c>
      <c r="H51" s="23">
        <v>0.09</v>
      </c>
      <c r="J51" s="31"/>
      <c r="K51" s="31"/>
    </row>
    <row r="52" spans="2:11" s="5" customFormat="1" ht="35.25" customHeight="1" x14ac:dyDescent="0.2">
      <c r="B52" s="11" t="s">
        <v>153</v>
      </c>
      <c r="C52" s="14" t="s">
        <v>154</v>
      </c>
      <c r="D52" s="14" t="s">
        <v>155</v>
      </c>
      <c r="E52" s="14" t="s">
        <v>156</v>
      </c>
      <c r="F52" s="37">
        <v>2722</v>
      </c>
      <c r="G52" s="23">
        <v>2646954.46</v>
      </c>
      <c r="H52" s="23">
        <v>0.03</v>
      </c>
      <c r="J52" s="31"/>
      <c r="K52" s="31"/>
    </row>
    <row r="53" spans="2:11" s="5" customFormat="1" ht="35.25" customHeight="1" x14ac:dyDescent="0.2">
      <c r="B53" s="11" t="s">
        <v>157</v>
      </c>
      <c r="C53" s="14" t="s">
        <v>158</v>
      </c>
      <c r="D53" s="14" t="s">
        <v>159</v>
      </c>
      <c r="E53" s="14" t="s">
        <v>160</v>
      </c>
      <c r="F53" s="37">
        <v>2040</v>
      </c>
      <c r="G53" s="23">
        <v>2083513.2</v>
      </c>
      <c r="H53" s="23">
        <v>0.03</v>
      </c>
      <c r="J53" s="31"/>
      <c r="K53" s="31"/>
    </row>
    <row r="54" spans="2:11" s="5" customFormat="1" ht="35.25" customHeight="1" x14ac:dyDescent="0.2">
      <c r="B54" s="11" t="s">
        <v>161</v>
      </c>
      <c r="C54" s="14" t="s">
        <v>162</v>
      </c>
      <c r="D54" s="14" t="s">
        <v>163</v>
      </c>
      <c r="E54" s="14" t="s">
        <v>164</v>
      </c>
      <c r="F54" s="37">
        <v>10585</v>
      </c>
      <c r="G54" s="23">
        <v>10247761.9</v>
      </c>
      <c r="H54" s="23">
        <v>0.13</v>
      </c>
      <c r="J54" s="31"/>
      <c r="K54" s="31"/>
    </row>
    <row r="55" spans="2:11" s="5" customFormat="1" ht="35.25" customHeight="1" x14ac:dyDescent="0.2">
      <c r="B55" s="11" t="s">
        <v>165</v>
      </c>
      <c r="C55" s="14" t="s">
        <v>166</v>
      </c>
      <c r="D55" s="14" t="s">
        <v>167</v>
      </c>
      <c r="E55" s="14" t="s">
        <v>168</v>
      </c>
      <c r="F55" s="37">
        <v>292006</v>
      </c>
      <c r="G55" s="23">
        <v>222699281.19</v>
      </c>
      <c r="H55" s="23">
        <v>2.9</v>
      </c>
      <c r="J55" s="31"/>
      <c r="K55" s="31"/>
    </row>
    <row r="56" spans="2:11" s="5" customFormat="1" ht="35.25" customHeight="1" x14ac:dyDescent="0.2">
      <c r="B56" s="11" t="s">
        <v>169</v>
      </c>
      <c r="C56" s="14" t="s">
        <v>170</v>
      </c>
      <c r="D56" s="14" t="s">
        <v>171</v>
      </c>
      <c r="E56" s="14" t="s">
        <v>172</v>
      </c>
      <c r="F56" s="37">
        <v>343391</v>
      </c>
      <c r="G56" s="23">
        <v>353774772.92000002</v>
      </c>
      <c r="H56" s="23">
        <v>4.6100000000000003</v>
      </c>
      <c r="J56" s="31"/>
      <c r="K56" s="31"/>
    </row>
    <row r="57" spans="2:11" s="5" customFormat="1" ht="35.25" customHeight="1" x14ac:dyDescent="0.2">
      <c r="B57" s="11" t="s">
        <v>173</v>
      </c>
      <c r="C57" s="14" t="s">
        <v>174</v>
      </c>
      <c r="D57" s="14" t="s">
        <v>175</v>
      </c>
      <c r="E57" s="14" t="s">
        <v>176</v>
      </c>
      <c r="F57" s="37">
        <v>10463</v>
      </c>
      <c r="G57" s="23">
        <v>10551307.720000001</v>
      </c>
      <c r="H57" s="23">
        <v>0.14000000000000001</v>
      </c>
      <c r="J57" s="31"/>
      <c r="K57" s="31"/>
    </row>
    <row r="58" spans="2:11" s="5" customFormat="1" ht="35.25" customHeight="1" x14ac:dyDescent="0.2">
      <c r="B58" s="11" t="s">
        <v>177</v>
      </c>
      <c r="C58" s="14" t="s">
        <v>178</v>
      </c>
      <c r="D58" s="14" t="s">
        <v>179</v>
      </c>
      <c r="E58" s="14" t="s">
        <v>180</v>
      </c>
      <c r="F58" s="37">
        <v>55669</v>
      </c>
      <c r="G58" s="23">
        <v>57242205.939999998</v>
      </c>
      <c r="H58" s="23">
        <v>0.75</v>
      </c>
      <c r="J58" s="31"/>
      <c r="K58" s="31"/>
    </row>
    <row r="59" spans="2:11" s="5" customFormat="1" ht="35.25" customHeight="1" x14ac:dyDescent="0.2">
      <c r="B59" s="11" t="s">
        <v>181</v>
      </c>
      <c r="C59" s="14" t="s">
        <v>182</v>
      </c>
      <c r="D59" s="14" t="s">
        <v>143</v>
      </c>
      <c r="E59" s="14" t="s">
        <v>144</v>
      </c>
      <c r="F59" s="37">
        <v>4300</v>
      </c>
      <c r="G59" s="23">
        <v>4274630</v>
      </c>
      <c r="H59" s="23">
        <v>0.06</v>
      </c>
      <c r="J59" s="31"/>
      <c r="K59" s="31"/>
    </row>
    <row r="60" spans="2:11" s="5" customFormat="1" ht="35.25" customHeight="1" x14ac:dyDescent="0.2">
      <c r="B60" s="11" t="s">
        <v>183</v>
      </c>
      <c r="C60" s="14" t="s">
        <v>184</v>
      </c>
      <c r="D60" s="14" t="s">
        <v>185</v>
      </c>
      <c r="E60" s="14" t="s">
        <v>186</v>
      </c>
      <c r="F60" s="37">
        <v>8233</v>
      </c>
      <c r="G60" s="23">
        <v>7803237.4000000004</v>
      </c>
      <c r="H60" s="23">
        <v>0.1</v>
      </c>
      <c r="J60" s="31"/>
      <c r="K60" s="31"/>
    </row>
    <row r="61" spans="2:11" s="5" customFormat="1" ht="35.25" customHeight="1" x14ac:dyDescent="0.2">
      <c r="B61" s="11" t="s">
        <v>187</v>
      </c>
      <c r="C61" s="14" t="s">
        <v>188</v>
      </c>
      <c r="D61" s="14" t="s">
        <v>111</v>
      </c>
      <c r="E61" s="14" t="s">
        <v>112</v>
      </c>
      <c r="F61" s="37">
        <v>15950</v>
      </c>
      <c r="G61" s="23">
        <v>16633457.5</v>
      </c>
      <c r="H61" s="23">
        <v>0.22</v>
      </c>
      <c r="J61" s="31"/>
      <c r="K61" s="31"/>
    </row>
    <row r="62" spans="2:11" s="5" customFormat="1" ht="35.25" customHeight="1" x14ac:dyDescent="0.2">
      <c r="B62" s="11" t="s">
        <v>189</v>
      </c>
      <c r="C62" s="14" t="s">
        <v>190</v>
      </c>
      <c r="D62" s="14" t="s">
        <v>191</v>
      </c>
      <c r="E62" s="14" t="s">
        <v>192</v>
      </c>
      <c r="F62" s="37">
        <v>14600</v>
      </c>
      <c r="G62" s="23">
        <v>14813890</v>
      </c>
      <c r="H62" s="23">
        <v>0.19</v>
      </c>
      <c r="J62" s="31"/>
      <c r="K62" s="31"/>
    </row>
    <row r="63" spans="2:11" s="5" customFormat="1" ht="35.25" customHeight="1" x14ac:dyDescent="0.2">
      <c r="B63" s="11" t="s">
        <v>193</v>
      </c>
      <c r="C63" s="14" t="s">
        <v>194</v>
      </c>
      <c r="D63" s="14" t="s">
        <v>175</v>
      </c>
      <c r="E63" s="14" t="s">
        <v>176</v>
      </c>
      <c r="F63" s="37">
        <v>6242</v>
      </c>
      <c r="G63" s="23">
        <v>6372769.9000000004</v>
      </c>
      <c r="H63" s="23">
        <v>0.08</v>
      </c>
      <c r="J63" s="31"/>
      <c r="K63" s="31"/>
    </row>
    <row r="64" spans="2:11" s="5" customFormat="1" ht="35.25" customHeight="1" x14ac:dyDescent="0.2">
      <c r="B64" s="11" t="s">
        <v>195</v>
      </c>
      <c r="C64" s="14" t="s">
        <v>196</v>
      </c>
      <c r="D64" s="14" t="s">
        <v>151</v>
      </c>
      <c r="E64" s="14" t="s">
        <v>152</v>
      </c>
      <c r="F64" s="37">
        <v>9299</v>
      </c>
      <c r="G64" s="23">
        <v>9206474.9499999993</v>
      </c>
      <c r="H64" s="23">
        <v>0.12</v>
      </c>
      <c r="J64" s="31"/>
      <c r="K64" s="31"/>
    </row>
    <row r="65" spans="1:15" s="5" customFormat="1" ht="35.25" customHeight="1" x14ac:dyDescent="0.2">
      <c r="B65" s="11" t="s">
        <v>197</v>
      </c>
      <c r="C65" s="14" t="s">
        <v>198</v>
      </c>
      <c r="D65" s="14" t="s">
        <v>199</v>
      </c>
      <c r="E65" s="14" t="s">
        <v>200</v>
      </c>
      <c r="F65" s="37">
        <v>22773</v>
      </c>
      <c r="G65" s="23">
        <v>22796911.649999999</v>
      </c>
      <c r="H65" s="23">
        <v>0.3</v>
      </c>
      <c r="J65" s="31"/>
      <c r="K65" s="31"/>
    </row>
    <row r="66" spans="1:15" s="5" customFormat="1" ht="35.25" customHeight="1" x14ac:dyDescent="0.2">
      <c r="B66" s="11" t="s">
        <v>201</v>
      </c>
      <c r="C66" s="14" t="s">
        <v>202</v>
      </c>
      <c r="D66" s="14" t="s">
        <v>203</v>
      </c>
      <c r="E66" s="14" t="s">
        <v>204</v>
      </c>
      <c r="F66" s="37">
        <v>203378</v>
      </c>
      <c r="G66" s="23">
        <v>205832343.34</v>
      </c>
      <c r="H66" s="23">
        <v>2.68</v>
      </c>
      <c r="J66" s="31"/>
      <c r="K66" s="31"/>
    </row>
    <row r="67" spans="1:15" s="5" customFormat="1" ht="35.25" customHeight="1" x14ac:dyDescent="0.2">
      <c r="B67" s="11" t="s">
        <v>205</v>
      </c>
      <c r="C67" s="14" t="s">
        <v>206</v>
      </c>
      <c r="D67" s="14" t="s">
        <v>207</v>
      </c>
      <c r="E67" s="14" t="s">
        <v>208</v>
      </c>
      <c r="F67" s="37">
        <v>4400</v>
      </c>
      <c r="G67" s="23">
        <v>3963520</v>
      </c>
      <c r="H67" s="23">
        <v>0.05</v>
      </c>
      <c r="J67" s="31"/>
      <c r="K67" s="31"/>
    </row>
    <row r="68" spans="1:15" s="5" customFormat="1" ht="35.25" customHeight="1" x14ac:dyDescent="0.2">
      <c r="B68" s="11" t="s">
        <v>209</v>
      </c>
      <c r="C68" s="14" t="s">
        <v>210</v>
      </c>
      <c r="D68" s="14" t="s">
        <v>211</v>
      </c>
      <c r="E68" s="14" t="s">
        <v>212</v>
      </c>
      <c r="F68" s="37">
        <v>7500</v>
      </c>
      <c r="G68" s="23">
        <v>7334550</v>
      </c>
      <c r="H68" s="23">
        <v>0.1</v>
      </c>
      <c r="J68" s="31"/>
      <c r="K68" s="31"/>
    </row>
    <row r="69" spans="1:15" s="7" customFormat="1" ht="35.25" customHeight="1" x14ac:dyDescent="0.2">
      <c r="A69" s="5"/>
      <c r="B69" s="11" t="s">
        <v>213</v>
      </c>
      <c r="C69" s="14" t="s">
        <v>214</v>
      </c>
      <c r="D69" s="14" t="s">
        <v>185</v>
      </c>
      <c r="E69" s="14" t="s">
        <v>186</v>
      </c>
      <c r="F69" s="37">
        <v>291788</v>
      </c>
      <c r="G69" s="23">
        <v>301180205.16000003</v>
      </c>
      <c r="H69" s="23">
        <v>3.93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215</v>
      </c>
      <c r="C70" s="14" t="s">
        <v>216</v>
      </c>
      <c r="D70" s="14" t="s">
        <v>217</v>
      </c>
      <c r="E70" s="14" t="s">
        <v>218</v>
      </c>
      <c r="F70" s="37">
        <v>274050</v>
      </c>
      <c r="G70" s="23">
        <v>281689608.41000003</v>
      </c>
      <c r="H70" s="23">
        <v>3.67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219</v>
      </c>
      <c r="C71" s="14" t="s">
        <v>220</v>
      </c>
      <c r="D71" s="14" t="s">
        <v>139</v>
      </c>
      <c r="E71" s="14" t="s">
        <v>140</v>
      </c>
      <c r="F71" s="37">
        <v>4190</v>
      </c>
      <c r="G71" s="23">
        <v>4374737.0999999996</v>
      </c>
      <c r="H71" s="23">
        <v>0.06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221</v>
      </c>
      <c r="C72" s="14" t="s">
        <v>222</v>
      </c>
      <c r="D72" s="14" t="s">
        <v>111</v>
      </c>
      <c r="E72" s="14" t="s">
        <v>112</v>
      </c>
      <c r="F72" s="37">
        <v>72027</v>
      </c>
      <c r="G72" s="23">
        <v>73262498.540000007</v>
      </c>
      <c r="H72" s="23">
        <v>0.95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223</v>
      </c>
      <c r="C73" s="14" t="s">
        <v>224</v>
      </c>
      <c r="D73" s="14" t="s">
        <v>217</v>
      </c>
      <c r="E73" s="14" t="s">
        <v>218</v>
      </c>
      <c r="F73" s="37">
        <v>96051</v>
      </c>
      <c r="G73" s="23">
        <v>99909368.670000002</v>
      </c>
      <c r="H73" s="23">
        <v>1.3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225</v>
      </c>
      <c r="C74" s="14" t="s">
        <v>226</v>
      </c>
      <c r="D74" s="14" t="s">
        <v>151</v>
      </c>
      <c r="E74" s="14" t="s">
        <v>152</v>
      </c>
      <c r="F74" s="37">
        <v>13500</v>
      </c>
      <c r="G74" s="23">
        <v>13397670</v>
      </c>
      <c r="H74" s="23">
        <v>0.17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227</v>
      </c>
      <c r="C75" s="14" t="s">
        <v>228</v>
      </c>
      <c r="D75" s="14" t="s">
        <v>217</v>
      </c>
      <c r="E75" s="14" t="s">
        <v>218</v>
      </c>
      <c r="F75" s="37">
        <v>6248</v>
      </c>
      <c r="G75" s="23">
        <v>6441064.8899999997</v>
      </c>
      <c r="H75" s="23">
        <v>0.08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229</v>
      </c>
      <c r="C76" s="14" t="s">
        <v>230</v>
      </c>
      <c r="D76" s="14" t="s">
        <v>231</v>
      </c>
      <c r="E76" s="14" t="s">
        <v>232</v>
      </c>
      <c r="F76" s="37">
        <v>4540</v>
      </c>
      <c r="G76" s="23">
        <v>4546893.09</v>
      </c>
      <c r="H76" s="23">
        <v>0.06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233</v>
      </c>
      <c r="C77" s="14" t="s">
        <v>234</v>
      </c>
      <c r="D77" s="14" t="s">
        <v>143</v>
      </c>
      <c r="E77" s="14" t="s">
        <v>144</v>
      </c>
      <c r="F77" s="37">
        <v>1000</v>
      </c>
      <c r="G77" s="23">
        <v>988340</v>
      </c>
      <c r="H77" s="23">
        <v>0.01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235</v>
      </c>
      <c r="C78" s="14" t="s">
        <v>236</v>
      </c>
      <c r="D78" s="14" t="s">
        <v>185</v>
      </c>
      <c r="E78" s="14" t="s">
        <v>186</v>
      </c>
      <c r="F78" s="37">
        <v>136675</v>
      </c>
      <c r="G78" s="23">
        <v>138410046.75999999</v>
      </c>
      <c r="H78" s="23">
        <v>1.8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237</v>
      </c>
      <c r="C79" s="14" t="s">
        <v>238</v>
      </c>
      <c r="D79" s="14" t="s">
        <v>111</v>
      </c>
      <c r="E79" s="14" t="s">
        <v>112</v>
      </c>
      <c r="F79" s="37">
        <v>3797</v>
      </c>
      <c r="G79" s="23">
        <v>3899936.67</v>
      </c>
      <c r="H79" s="23">
        <v>0.05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239</v>
      </c>
      <c r="C80" s="14" t="s">
        <v>240</v>
      </c>
      <c r="D80" s="14" t="s">
        <v>217</v>
      </c>
      <c r="E80" s="14" t="s">
        <v>218</v>
      </c>
      <c r="F80" s="37">
        <v>4728</v>
      </c>
      <c r="G80" s="23">
        <v>4806910.32</v>
      </c>
      <c r="H80" s="23">
        <v>0.06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241</v>
      </c>
      <c r="C81" s="14" t="s">
        <v>242</v>
      </c>
      <c r="D81" s="14" t="s">
        <v>231</v>
      </c>
      <c r="E81" s="14" t="s">
        <v>232</v>
      </c>
      <c r="F81" s="37">
        <v>2760</v>
      </c>
      <c r="G81" s="23">
        <v>2840798.19</v>
      </c>
      <c r="H81" s="23">
        <v>0.04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243</v>
      </c>
      <c r="C82" s="14" t="s">
        <v>244</v>
      </c>
      <c r="D82" s="14" t="s">
        <v>185</v>
      </c>
      <c r="E82" s="14" t="s">
        <v>186</v>
      </c>
      <c r="F82" s="37">
        <v>1599</v>
      </c>
      <c r="G82" s="23">
        <v>1509679.86</v>
      </c>
      <c r="H82" s="23">
        <v>0.02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245</v>
      </c>
      <c r="C83" s="14" t="s">
        <v>246</v>
      </c>
      <c r="D83" s="14" t="s">
        <v>247</v>
      </c>
      <c r="E83" s="14" t="s">
        <v>248</v>
      </c>
      <c r="F83" s="37">
        <v>111498</v>
      </c>
      <c r="G83" s="23">
        <v>111761178.77</v>
      </c>
      <c r="H83" s="23">
        <v>1.46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249</v>
      </c>
      <c r="C84" s="14" t="s">
        <v>250</v>
      </c>
      <c r="D84" s="14" t="s">
        <v>217</v>
      </c>
      <c r="E84" s="14" t="s">
        <v>218</v>
      </c>
      <c r="F84" s="37">
        <v>8211</v>
      </c>
      <c r="G84" s="23">
        <v>8508849.1799999997</v>
      </c>
      <c r="H84" s="23">
        <v>0.11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251</v>
      </c>
      <c r="C85" s="14" t="s">
        <v>252</v>
      </c>
      <c r="D85" s="14" t="s">
        <v>143</v>
      </c>
      <c r="E85" s="14" t="s">
        <v>144</v>
      </c>
      <c r="F85" s="37">
        <v>94857</v>
      </c>
      <c r="G85" s="23">
        <v>97163922.239999995</v>
      </c>
      <c r="H85" s="23">
        <v>1.27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253</v>
      </c>
      <c r="C86" s="14" t="s">
        <v>254</v>
      </c>
      <c r="D86" s="14" t="s">
        <v>217</v>
      </c>
      <c r="E86" s="14" t="s">
        <v>218</v>
      </c>
      <c r="F86" s="37">
        <v>116000</v>
      </c>
      <c r="G86" s="23">
        <v>114807336.31999999</v>
      </c>
      <c r="H86" s="23">
        <v>1.5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255</v>
      </c>
      <c r="C87" s="14" t="s">
        <v>256</v>
      </c>
      <c r="D87" s="14" t="s">
        <v>257</v>
      </c>
      <c r="E87" s="14" t="s">
        <v>258</v>
      </c>
      <c r="F87" s="37">
        <v>208681</v>
      </c>
      <c r="G87" s="23">
        <v>210018645.21000001</v>
      </c>
      <c r="H87" s="23">
        <v>2.74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259</v>
      </c>
      <c r="C88" s="14" t="s">
        <v>260</v>
      </c>
      <c r="D88" s="14" t="s">
        <v>257</v>
      </c>
      <c r="E88" s="14" t="s">
        <v>258</v>
      </c>
      <c r="F88" s="37">
        <v>15426</v>
      </c>
      <c r="G88" s="23">
        <v>15549099.48</v>
      </c>
      <c r="H88" s="23">
        <v>0.2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261</v>
      </c>
      <c r="C89" s="14" t="s">
        <v>262</v>
      </c>
      <c r="D89" s="14" t="s">
        <v>139</v>
      </c>
      <c r="E89" s="14" t="s">
        <v>140</v>
      </c>
      <c r="F89" s="37">
        <v>303311</v>
      </c>
      <c r="G89" s="23">
        <v>305770852.20999998</v>
      </c>
      <c r="H89" s="23">
        <v>3.99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263</v>
      </c>
      <c r="C90" s="14" t="s">
        <v>264</v>
      </c>
      <c r="D90" s="14" t="s">
        <v>139</v>
      </c>
      <c r="E90" s="14" t="s">
        <v>140</v>
      </c>
      <c r="F90" s="37">
        <v>13719</v>
      </c>
      <c r="G90" s="23">
        <v>13996123.800000001</v>
      </c>
      <c r="H90" s="23">
        <v>0.18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265</v>
      </c>
      <c r="C91" s="14" t="s">
        <v>266</v>
      </c>
      <c r="D91" s="14" t="s">
        <v>231</v>
      </c>
      <c r="E91" s="14" t="s">
        <v>232</v>
      </c>
      <c r="F91" s="37">
        <v>5518</v>
      </c>
      <c r="G91" s="23">
        <v>5336623.34</v>
      </c>
      <c r="H91" s="23">
        <v>7.0000000000000007E-2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267</v>
      </c>
      <c r="C92" s="14" t="s">
        <v>268</v>
      </c>
      <c r="D92" s="14" t="s">
        <v>143</v>
      </c>
      <c r="E92" s="14" t="s">
        <v>144</v>
      </c>
      <c r="F92" s="37">
        <v>2850</v>
      </c>
      <c r="G92" s="23">
        <v>2719327.5</v>
      </c>
      <c r="H92" s="23">
        <v>0.04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269</v>
      </c>
      <c r="C93" s="14" t="s">
        <v>270</v>
      </c>
      <c r="D93" s="14" t="s">
        <v>271</v>
      </c>
      <c r="E93" s="14" t="s">
        <v>272</v>
      </c>
      <c r="F93" s="37">
        <v>3000</v>
      </c>
      <c r="G93" s="23">
        <v>2986680</v>
      </c>
      <c r="H93" s="23">
        <v>0.04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273</v>
      </c>
      <c r="C94" s="14" t="s">
        <v>274</v>
      </c>
      <c r="D94" s="14" t="s">
        <v>275</v>
      </c>
      <c r="E94" s="14" t="s">
        <v>276</v>
      </c>
      <c r="F94" s="37">
        <v>17100</v>
      </c>
      <c r="G94" s="23">
        <v>16914123</v>
      </c>
      <c r="H94" s="23">
        <v>0.22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277</v>
      </c>
      <c r="C95" s="14" t="s">
        <v>278</v>
      </c>
      <c r="D95" s="14" t="s">
        <v>139</v>
      </c>
      <c r="E95" s="14" t="s">
        <v>140</v>
      </c>
      <c r="F95" s="37">
        <v>10000</v>
      </c>
      <c r="G95" s="23">
        <v>9669400</v>
      </c>
      <c r="H95" s="23">
        <v>0.13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279</v>
      </c>
      <c r="C96" s="14" t="s">
        <v>280</v>
      </c>
      <c r="D96" s="14" t="s">
        <v>139</v>
      </c>
      <c r="E96" s="14" t="s">
        <v>140</v>
      </c>
      <c r="F96" s="37">
        <v>7175</v>
      </c>
      <c r="G96" s="23">
        <v>6911175.25</v>
      </c>
      <c r="H96" s="23">
        <v>0.09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281</v>
      </c>
      <c r="C97" s="14" t="s">
        <v>282</v>
      </c>
      <c r="D97" s="14" t="s">
        <v>283</v>
      </c>
      <c r="E97" s="14" t="s">
        <v>284</v>
      </c>
      <c r="F97" s="37">
        <v>60000</v>
      </c>
      <c r="G97" s="23">
        <v>61323730.140000001</v>
      </c>
      <c r="H97" s="23">
        <v>0.8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285</v>
      </c>
      <c r="C98" s="14" t="s">
        <v>286</v>
      </c>
      <c r="D98" s="14" t="s">
        <v>287</v>
      </c>
      <c r="E98" s="14" t="s">
        <v>288</v>
      </c>
      <c r="F98" s="37">
        <v>2245</v>
      </c>
      <c r="G98" s="23">
        <v>2194442.6</v>
      </c>
      <c r="H98" s="23">
        <v>0.03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289</v>
      </c>
      <c r="C99" s="14" t="s">
        <v>290</v>
      </c>
      <c r="D99" s="14" t="s">
        <v>287</v>
      </c>
      <c r="E99" s="14" t="s">
        <v>288</v>
      </c>
      <c r="F99" s="37">
        <v>7711</v>
      </c>
      <c r="G99" s="23">
        <v>7443813.8499999996</v>
      </c>
      <c r="H99" s="23">
        <v>0.1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291</v>
      </c>
      <c r="C100" s="14" t="s">
        <v>292</v>
      </c>
      <c r="D100" s="14" t="s">
        <v>293</v>
      </c>
      <c r="E100" s="14" t="s">
        <v>294</v>
      </c>
      <c r="F100" s="37">
        <v>1040</v>
      </c>
      <c r="G100" s="23">
        <v>1034446.4</v>
      </c>
      <c r="H100" s="23">
        <v>0.01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5</v>
      </c>
      <c r="C101" s="13"/>
      <c r="D101" s="13"/>
      <c r="E101" s="13"/>
      <c r="F101" s="38"/>
      <c r="G101" s="23">
        <f>SUM($G$36:$G$100)</f>
        <v>3842402066.2500005</v>
      </c>
      <c r="H101" s="23">
        <f>(G101/$O$2) *100</f>
        <v>50.085054695511189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2" t="s">
        <v>27</v>
      </c>
      <c r="C102" s="16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0" t="s">
        <v>9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0" t="s">
        <v>10</v>
      </c>
      <c r="C106" s="13"/>
      <c r="D106" s="13"/>
      <c r="E106" s="13"/>
      <c r="F106" s="38"/>
      <c r="G106" s="23"/>
      <c r="H106" s="23"/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5"/>
      <c r="B108" s="10" t="s">
        <v>28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">
      <c r="A110" s="5"/>
      <c r="B110" s="10" t="s">
        <v>32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">
      <c r="A112" s="5"/>
      <c r="B112" s="12" t="s">
        <v>29</v>
      </c>
      <c r="C112" s="13"/>
      <c r="D112" s="13"/>
      <c r="E112" s="13"/>
      <c r="F112" s="38"/>
      <c r="G112" s="23"/>
      <c r="H112" s="29"/>
      <c r="I112" s="5"/>
      <c r="J112" s="31"/>
      <c r="K112" s="31"/>
      <c r="L112" s="5"/>
      <c r="M112" s="5"/>
      <c r="N112" s="5"/>
      <c r="O112" s="5"/>
    </row>
    <row r="113" spans="1:15" ht="35.25" customHeight="1" x14ac:dyDescent="0.2">
      <c r="A113" s="5"/>
      <c r="B113" s="11" t="s">
        <v>295</v>
      </c>
      <c r="C113" s="14"/>
      <c r="D113" s="14" t="s">
        <v>296</v>
      </c>
      <c r="E113" s="14" t="s">
        <v>297</v>
      </c>
      <c r="F113" s="37"/>
      <c r="G113" s="23">
        <v>62251.14</v>
      </c>
      <c r="H113" s="23"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">
      <c r="A114" s="5"/>
      <c r="B114" s="11" t="s">
        <v>298</v>
      </c>
      <c r="C114" s="14"/>
      <c r="D114" s="14" t="s">
        <v>296</v>
      </c>
      <c r="E114" s="14" t="s">
        <v>297</v>
      </c>
      <c r="F114" s="37"/>
      <c r="G114" s="23">
        <v>81822.69</v>
      </c>
      <c r="H114" s="23">
        <v>0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">
      <c r="A115" s="5"/>
      <c r="B115" s="11" t="s">
        <v>299</v>
      </c>
      <c r="C115" s="14"/>
      <c r="D115" s="14" t="s">
        <v>296</v>
      </c>
      <c r="E115" s="14" t="s">
        <v>297</v>
      </c>
      <c r="F115" s="37"/>
      <c r="G115" s="23">
        <v>278618.26</v>
      </c>
      <c r="H115" s="23"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">
      <c r="A116" s="5"/>
      <c r="B116" s="11" t="s">
        <v>300</v>
      </c>
      <c r="C116" s="14"/>
      <c r="D116" s="14" t="s">
        <v>296</v>
      </c>
      <c r="E116" s="14" t="s">
        <v>297</v>
      </c>
      <c r="F116" s="37"/>
      <c r="G116" s="23">
        <v>147155.13</v>
      </c>
      <c r="H116" s="23">
        <v>0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">
      <c r="A117" s="5"/>
      <c r="B117" s="11" t="s">
        <v>301</v>
      </c>
      <c r="C117" s="14"/>
      <c r="D117" s="14" t="s">
        <v>296</v>
      </c>
      <c r="E117" s="14" t="s">
        <v>297</v>
      </c>
      <c r="F117" s="37"/>
      <c r="G117" s="23">
        <v>1338.45</v>
      </c>
      <c r="H117" s="23">
        <v>0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">
      <c r="A118" s="5"/>
      <c r="B118" s="11" t="s">
        <v>302</v>
      </c>
      <c r="C118" s="14"/>
      <c r="D118" s="14" t="s">
        <v>303</v>
      </c>
      <c r="E118" s="14" t="s">
        <v>284</v>
      </c>
      <c r="F118" s="37"/>
      <c r="G118" s="23">
        <v>100039.06</v>
      </c>
      <c r="H118" s="23">
        <v>0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">
      <c r="A119" s="5"/>
      <c r="B119" s="11" t="s">
        <v>5</v>
      </c>
      <c r="C119" s="13"/>
      <c r="D119" s="13"/>
      <c r="E119" s="13"/>
      <c r="F119" s="38"/>
      <c r="G119" s="23">
        <f>SUM($G$113:$G$118)</f>
        <v>671224.73</v>
      </c>
      <c r="H119" s="23">
        <f>(G119/$O$2) *100</f>
        <v>8.7492997180900426E-3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">
      <c r="A120" s="5"/>
      <c r="B120" s="12" t="s">
        <v>30</v>
      </c>
      <c r="C120" s="13"/>
      <c r="D120" s="13"/>
      <c r="E120" s="13"/>
      <c r="F120" s="38"/>
      <c r="G120" s="23"/>
      <c r="H120" s="28"/>
      <c r="I120" s="5"/>
      <c r="J120" s="31"/>
      <c r="K120" s="31"/>
      <c r="L120" s="5"/>
      <c r="M120" s="5"/>
      <c r="N120" s="5"/>
      <c r="O120" s="5"/>
    </row>
    <row r="121" spans="1:15" ht="35.25" customHeight="1" x14ac:dyDescent="0.2">
      <c r="A121" s="5"/>
      <c r="B121" s="11" t="s">
        <v>304</v>
      </c>
      <c r="C121" s="14"/>
      <c r="D121" s="14" t="s">
        <v>305</v>
      </c>
      <c r="E121" s="14" t="s">
        <v>288</v>
      </c>
      <c r="F121" s="37"/>
      <c r="G121" s="23">
        <v>106109145.25</v>
      </c>
      <c r="H121" s="23">
        <v>1.38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">
      <c r="A122" s="5"/>
      <c r="B122" s="11" t="s">
        <v>306</v>
      </c>
      <c r="C122" s="14"/>
      <c r="D122" s="14" t="s">
        <v>305</v>
      </c>
      <c r="E122" s="14" t="s">
        <v>288</v>
      </c>
      <c r="F122" s="37"/>
      <c r="G122" s="23">
        <v>116648786.92</v>
      </c>
      <c r="H122" s="23">
        <v>1.52</v>
      </c>
      <c r="I122" s="5"/>
      <c r="J122" s="31"/>
      <c r="K122" s="31"/>
      <c r="L122" s="5"/>
      <c r="M122" s="5"/>
      <c r="N122" s="5"/>
      <c r="O122" s="5"/>
    </row>
    <row r="123" spans="1:15" ht="35.25" customHeight="1" x14ac:dyDescent="0.2">
      <c r="A123" s="5"/>
      <c r="B123" s="11" t="s">
        <v>5</v>
      </c>
      <c r="C123" s="13"/>
      <c r="D123" s="13"/>
      <c r="E123" s="13"/>
      <c r="F123" s="38"/>
      <c r="G123" s="23">
        <f>SUM($G$121:$G$122)</f>
        <v>222757932.17000002</v>
      </c>
      <c r="H123" s="23">
        <f>(G123/$O$2) *100</f>
        <v>2.9036116013444588</v>
      </c>
      <c r="I123" s="5"/>
      <c r="J123" s="31"/>
      <c r="K123" s="31"/>
      <c r="L123" s="5"/>
      <c r="M123" s="5"/>
      <c r="N123" s="5"/>
      <c r="O123" s="5"/>
    </row>
    <row r="124" spans="1:15" ht="35.25" customHeight="1" x14ac:dyDescent="0.2">
      <c r="A124" s="5"/>
      <c r="B124" s="10" t="s">
        <v>11</v>
      </c>
      <c r="C124" s="13"/>
      <c r="D124" s="13"/>
      <c r="E124" s="13"/>
      <c r="F124" s="38"/>
      <c r="G124" s="23"/>
      <c r="H124" s="28"/>
      <c r="I124" s="5"/>
      <c r="J124" s="31"/>
      <c r="K124" s="31"/>
      <c r="L124" s="5"/>
      <c r="M124" s="5"/>
      <c r="N124" s="5"/>
      <c r="O124" s="5"/>
    </row>
    <row r="125" spans="1:15" ht="35.25" customHeight="1" x14ac:dyDescent="0.2">
      <c r="A125" s="5"/>
      <c r="B125" s="11" t="s">
        <v>5</v>
      </c>
      <c r="C125" s="13"/>
      <c r="D125" s="13"/>
      <c r="E125" s="13"/>
      <c r="F125" s="38"/>
      <c r="G125" s="23"/>
      <c r="H125" s="23">
        <f>(G125/$O$2) *100</f>
        <v>0</v>
      </c>
      <c r="I125" s="5"/>
      <c r="J125" s="31"/>
      <c r="K125" s="31"/>
      <c r="L125" s="5"/>
      <c r="M125" s="5"/>
      <c r="N125" s="5"/>
      <c r="O125" s="5"/>
    </row>
    <row r="126" spans="1:15" ht="35.25" customHeight="1" x14ac:dyDescent="0.2">
      <c r="A126" s="5"/>
      <c r="B126" s="10" t="s">
        <v>25</v>
      </c>
      <c r="C126" s="13"/>
      <c r="D126" s="13"/>
      <c r="E126" s="13"/>
      <c r="F126" s="38"/>
      <c r="G126" s="23"/>
      <c r="H126" s="28"/>
      <c r="I126" s="5"/>
      <c r="J126" s="31"/>
      <c r="K126" s="31"/>
      <c r="L126" s="5"/>
      <c r="M126" s="5"/>
      <c r="N126" s="5"/>
      <c r="O126" s="5"/>
    </row>
    <row r="127" spans="1:15" ht="35.25" customHeight="1" x14ac:dyDescent="0.2">
      <c r="A127" s="5"/>
      <c r="B127" s="11" t="s">
        <v>307</v>
      </c>
      <c r="C127" s="14"/>
      <c r="D127" s="14" t="s">
        <v>293</v>
      </c>
      <c r="E127" s="14" t="s">
        <v>294</v>
      </c>
      <c r="F127" s="37"/>
      <c r="G127" s="23">
        <v>34444.910000000003</v>
      </c>
      <c r="H127" s="23">
        <v>0</v>
      </c>
      <c r="I127" s="5"/>
      <c r="J127" s="31"/>
      <c r="K127" s="31"/>
      <c r="L127" s="5"/>
      <c r="M127" s="5"/>
      <c r="N127" s="5"/>
      <c r="O127" s="5"/>
    </row>
    <row r="128" spans="1:15" ht="35.25" customHeight="1" x14ac:dyDescent="0.2">
      <c r="A128" s="5"/>
      <c r="B128" s="11" t="s">
        <v>308</v>
      </c>
      <c r="C128" s="14"/>
      <c r="D128" s="14" t="s">
        <v>309</v>
      </c>
      <c r="E128" s="14" t="s">
        <v>310</v>
      </c>
      <c r="F128" s="37"/>
      <c r="G128" s="23">
        <v>23652645.25</v>
      </c>
      <c r="H128" s="23">
        <v>0.31</v>
      </c>
      <c r="I128" s="5"/>
      <c r="J128" s="31"/>
      <c r="K128" s="31"/>
      <c r="L128" s="5"/>
      <c r="M128" s="5"/>
      <c r="N128" s="5"/>
      <c r="O128" s="5"/>
    </row>
    <row r="129" spans="1:15" ht="35.25" customHeight="1" x14ac:dyDescent="0.2">
      <c r="A129" s="5"/>
      <c r="B129" s="11" t="s">
        <v>311</v>
      </c>
      <c r="C129" s="14"/>
      <c r="D129" s="14" t="s">
        <v>309</v>
      </c>
      <c r="E129" s="14" t="s">
        <v>310</v>
      </c>
      <c r="F129" s="37"/>
      <c r="G129" s="23">
        <v>1539628.91</v>
      </c>
      <c r="H129" s="23">
        <v>0.02</v>
      </c>
      <c r="I129" s="5"/>
      <c r="J129" s="31"/>
      <c r="K129" s="31"/>
      <c r="L129" s="5"/>
      <c r="M129" s="5"/>
      <c r="N129" s="5"/>
      <c r="O129" s="5"/>
    </row>
    <row r="130" spans="1:15" ht="35.25" customHeight="1" x14ac:dyDescent="0.2">
      <c r="A130" s="5"/>
      <c r="B130" s="11" t="s">
        <v>312</v>
      </c>
      <c r="C130" s="14"/>
      <c r="D130" s="14" t="s">
        <v>309</v>
      </c>
      <c r="E130" s="14" t="s">
        <v>310</v>
      </c>
      <c r="F130" s="37"/>
      <c r="G130" s="23">
        <v>424687.12</v>
      </c>
      <c r="H130" s="23">
        <v>0.01</v>
      </c>
      <c r="I130" s="5"/>
      <c r="J130" s="31"/>
      <c r="K130" s="31"/>
      <c r="L130" s="5"/>
      <c r="M130" s="5"/>
      <c r="N130" s="5"/>
      <c r="O130" s="5"/>
    </row>
    <row r="131" spans="1:15" ht="35.25" customHeight="1" x14ac:dyDescent="0.2">
      <c r="A131" s="5"/>
      <c r="B131" s="11" t="s">
        <v>313</v>
      </c>
      <c r="C131" s="14"/>
      <c r="D131" s="14" t="s">
        <v>309</v>
      </c>
      <c r="E131" s="14" t="s">
        <v>310</v>
      </c>
      <c r="F131" s="37"/>
      <c r="G131" s="23">
        <v>535184.89</v>
      </c>
      <c r="H131" s="23">
        <v>0.01</v>
      </c>
      <c r="I131" s="5"/>
      <c r="J131" s="31"/>
      <c r="K131" s="31"/>
      <c r="L131" s="5"/>
      <c r="M131" s="5"/>
      <c r="N131" s="5"/>
      <c r="O131" s="5"/>
    </row>
    <row r="132" spans="1:15" ht="35.25" customHeight="1" x14ac:dyDescent="0.2">
      <c r="A132" s="5"/>
      <c r="B132" s="11" t="s">
        <v>5</v>
      </c>
      <c r="C132" s="13"/>
      <c r="D132" s="13"/>
      <c r="E132" s="13"/>
      <c r="F132" s="38"/>
      <c r="G132" s="23">
        <f>SUM($G$127:$G$131)</f>
        <v>26186591.080000002</v>
      </c>
      <c r="H132" s="23">
        <f>(G132/$O$2) *100</f>
        <v>0.3413377423593783</v>
      </c>
      <c r="I132" s="5"/>
      <c r="J132" s="31"/>
      <c r="K132" s="31"/>
      <c r="L132" s="5"/>
      <c r="M132" s="5"/>
      <c r="N132" s="5"/>
      <c r="O132" s="5"/>
    </row>
    <row r="133" spans="1:15" ht="35.25" customHeight="1" x14ac:dyDescent="0.2">
      <c r="A133" s="5"/>
      <c r="B133" s="10" t="s">
        <v>17</v>
      </c>
      <c r="C133" s="13"/>
      <c r="D133" s="13"/>
      <c r="E133" s="13"/>
      <c r="F133" s="38"/>
      <c r="G133" s="23"/>
      <c r="H133" s="28"/>
      <c r="I133" s="5"/>
      <c r="J133" s="31"/>
      <c r="K133" s="31"/>
      <c r="L133" s="5"/>
      <c r="M133" s="5"/>
      <c r="N133" s="5"/>
      <c r="O133" s="5"/>
    </row>
    <row r="134" spans="1:15" ht="35.25" customHeight="1" x14ac:dyDescent="0.2">
      <c r="A134" s="5"/>
      <c r="B134" s="11" t="s">
        <v>51</v>
      </c>
      <c r="C134" s="14"/>
      <c r="D134" s="14" t="s">
        <v>49</v>
      </c>
      <c r="E134" s="14" t="s">
        <v>50</v>
      </c>
      <c r="F134" s="37"/>
      <c r="G134" s="23">
        <v>4292.34</v>
      </c>
      <c r="H134" s="23">
        <v>0</v>
      </c>
      <c r="I134" s="5"/>
      <c r="J134" s="31"/>
      <c r="K134" s="31"/>
      <c r="L134" s="5"/>
      <c r="M134" s="5"/>
      <c r="N134" s="5"/>
      <c r="O134" s="5"/>
    </row>
    <row r="135" spans="1:15" ht="35.25" customHeight="1" x14ac:dyDescent="0.2">
      <c r="A135" s="5"/>
      <c r="B135" s="11" t="s">
        <v>123</v>
      </c>
      <c r="C135" s="14"/>
      <c r="D135" s="14" t="s">
        <v>125</v>
      </c>
      <c r="E135" s="14" t="s">
        <v>126</v>
      </c>
      <c r="F135" s="37"/>
      <c r="G135" s="23">
        <v>887.28</v>
      </c>
      <c r="H135" s="23">
        <v>0</v>
      </c>
      <c r="I135" s="5"/>
      <c r="J135" s="31"/>
      <c r="K135" s="31"/>
      <c r="L135" s="5"/>
      <c r="M135" s="5"/>
      <c r="N135" s="5"/>
      <c r="O135" s="5"/>
    </row>
    <row r="136" spans="1:15" ht="35.25" customHeight="1" x14ac:dyDescent="0.2">
      <c r="A136" s="5"/>
      <c r="B136" s="11" t="s">
        <v>5</v>
      </c>
      <c r="C136" s="13"/>
      <c r="D136" s="13"/>
      <c r="E136" s="13"/>
      <c r="F136" s="38"/>
      <c r="G136" s="23">
        <f>SUM($G$134:$G$135)</f>
        <v>5179.62</v>
      </c>
      <c r="H136" s="23">
        <f>(G136/$O$2) *100</f>
        <v>6.7515462080507002E-5</v>
      </c>
      <c r="I136" s="5"/>
      <c r="J136" s="31"/>
      <c r="K136" s="31"/>
      <c r="L136" s="5"/>
      <c r="M136" s="5"/>
      <c r="N136" s="5"/>
      <c r="O136" s="5"/>
    </row>
    <row r="137" spans="1:15" ht="35.25" customHeight="1" x14ac:dyDescent="0.2">
      <c r="A137" s="5"/>
      <c r="B137" s="10" t="s">
        <v>18</v>
      </c>
      <c r="C137" s="13"/>
      <c r="D137" s="13"/>
      <c r="E137" s="13"/>
      <c r="F137" s="38"/>
      <c r="G137" s="23"/>
      <c r="H137" s="28"/>
      <c r="I137" s="5"/>
      <c r="J137" s="31"/>
      <c r="K137" s="31"/>
      <c r="L137" s="5"/>
      <c r="M137" s="5"/>
      <c r="N137" s="5"/>
      <c r="O137" s="5"/>
    </row>
    <row r="138" spans="1:15" ht="35.25" customHeight="1" x14ac:dyDescent="0.2">
      <c r="A138" s="5"/>
      <c r="B138" s="11" t="s">
        <v>51</v>
      </c>
      <c r="C138" s="14"/>
      <c r="D138" s="14" t="s">
        <v>49</v>
      </c>
      <c r="E138" s="14" t="s">
        <v>50</v>
      </c>
      <c r="F138" s="37"/>
      <c r="G138" s="23">
        <v>1462.6</v>
      </c>
      <c r="H138" s="23">
        <v>0</v>
      </c>
      <c r="I138" s="5"/>
      <c r="J138" s="31"/>
      <c r="K138" s="31"/>
      <c r="L138" s="5"/>
      <c r="M138" s="5"/>
      <c r="N138" s="5"/>
      <c r="O138" s="5"/>
    </row>
    <row r="139" spans="1:15" ht="35.25" customHeight="1" x14ac:dyDescent="0.2">
      <c r="A139" s="5"/>
      <c r="B139" s="11" t="s">
        <v>123</v>
      </c>
      <c r="C139" s="14"/>
      <c r="D139" s="14" t="s">
        <v>125</v>
      </c>
      <c r="E139" s="14" t="s">
        <v>126</v>
      </c>
      <c r="F139" s="37"/>
      <c r="G139" s="23">
        <v>10021.4</v>
      </c>
      <c r="H139" s="23">
        <v>0</v>
      </c>
      <c r="I139" s="5"/>
      <c r="J139" s="31"/>
      <c r="K139" s="31"/>
      <c r="L139" s="5"/>
      <c r="M139" s="5"/>
      <c r="N139" s="5"/>
      <c r="O139" s="5"/>
    </row>
    <row r="140" spans="1:15" ht="35.25" customHeight="1" x14ac:dyDescent="0.2">
      <c r="A140" s="5"/>
      <c r="B140" s="11" t="s">
        <v>5</v>
      </c>
      <c r="C140" s="13"/>
      <c r="D140" s="13"/>
      <c r="E140" s="13"/>
      <c r="F140" s="38"/>
      <c r="G140" s="23">
        <f>SUM($G$138:$G$139)</f>
        <v>11484</v>
      </c>
      <c r="H140" s="23">
        <f>(G140/$O$2) *100</f>
        <v>1.4969197866494886E-4</v>
      </c>
      <c r="I140" s="5"/>
      <c r="J140" s="31"/>
      <c r="K140" s="31"/>
      <c r="L140" s="5"/>
      <c r="M140" s="5"/>
      <c r="N140" s="5"/>
      <c r="O140" s="5"/>
    </row>
    <row r="141" spans="1:15" ht="35.25" customHeight="1" x14ac:dyDescent="0.2">
      <c r="A141" s="5"/>
      <c r="B141" s="10" t="s">
        <v>26</v>
      </c>
      <c r="C141" s="13"/>
      <c r="D141" s="13"/>
      <c r="E141" s="13"/>
      <c r="F141" s="38"/>
      <c r="G141" s="23"/>
      <c r="H141" s="28"/>
      <c r="I141" s="5"/>
      <c r="J141" s="31"/>
      <c r="K141" s="31"/>
      <c r="L141" s="5"/>
      <c r="M141" s="5"/>
      <c r="N141" s="5"/>
      <c r="O141" s="5"/>
    </row>
    <row r="142" spans="1:15" ht="35.25" customHeight="1" x14ac:dyDescent="0.2">
      <c r="A142" s="5"/>
      <c r="B142" s="11" t="s">
        <v>314</v>
      </c>
      <c r="C142" s="14"/>
      <c r="D142" s="14" t="s">
        <v>315</v>
      </c>
      <c r="E142" s="14" t="s">
        <v>316</v>
      </c>
      <c r="F142" s="37"/>
      <c r="G142" s="23">
        <v>13099985.74</v>
      </c>
      <c r="H142" s="23">
        <v>0.17</v>
      </c>
      <c r="I142" s="5"/>
      <c r="J142" s="31"/>
      <c r="K142" s="31"/>
      <c r="L142" s="5"/>
      <c r="M142" s="5"/>
      <c r="N142" s="5"/>
      <c r="O142" s="5"/>
    </row>
    <row r="143" spans="1:15" ht="35.25" customHeight="1" x14ac:dyDescent="0.2">
      <c r="A143" s="5"/>
      <c r="B143" s="11" t="s">
        <v>5</v>
      </c>
      <c r="C143" s="13"/>
      <c r="D143" s="13"/>
      <c r="E143" s="13"/>
      <c r="F143" s="38"/>
      <c r="G143" s="23">
        <f>SUM($G$142)</f>
        <v>13099985.74</v>
      </c>
      <c r="H143" s="23">
        <f>(G143/$O$2) *100</f>
        <v>0.17075607679407998</v>
      </c>
      <c r="I143" s="5"/>
      <c r="J143" s="31"/>
      <c r="K143" s="31"/>
      <c r="L143" s="5"/>
      <c r="M143" s="5"/>
      <c r="N143" s="5"/>
      <c r="O143" s="5"/>
    </row>
    <row r="144" spans="1:15" ht="35.25" customHeight="1" x14ac:dyDescent="0.2">
      <c r="A144" s="5"/>
      <c r="B144" s="10" t="s">
        <v>22</v>
      </c>
      <c r="C144" s="13"/>
      <c r="D144" s="13"/>
      <c r="E144" s="13"/>
      <c r="F144" s="38"/>
      <c r="G144" s="23"/>
      <c r="H144" s="28"/>
      <c r="I144" s="5"/>
      <c r="J144" s="31"/>
      <c r="K144" s="31"/>
      <c r="L144" s="5"/>
      <c r="M144" s="5"/>
      <c r="N144" s="5"/>
      <c r="O144" s="5"/>
    </row>
    <row r="145" spans="1:15" ht="35.25" customHeight="1" x14ac:dyDescent="0.2">
      <c r="A145" s="5"/>
      <c r="B145" s="11" t="s">
        <v>5</v>
      </c>
      <c r="C145" s="13"/>
      <c r="D145" s="13"/>
      <c r="E145" s="13"/>
      <c r="F145" s="38"/>
      <c r="G145" s="23"/>
      <c r="H145" s="23">
        <f>(G145/$O$2) *100</f>
        <v>0</v>
      </c>
      <c r="I145" s="5"/>
      <c r="J145" s="31"/>
      <c r="K145" s="31"/>
      <c r="L145" s="5"/>
      <c r="M145" s="5"/>
      <c r="N145" s="5"/>
      <c r="O145" s="5"/>
    </row>
    <row r="146" spans="1:15" ht="35.25" customHeight="1" x14ac:dyDescent="0.2">
      <c r="A146" s="5"/>
      <c r="B146" s="10" t="s">
        <v>19</v>
      </c>
      <c r="C146" s="13"/>
      <c r="D146" s="13"/>
      <c r="E146" s="13"/>
      <c r="F146" s="38"/>
      <c r="G146" s="23"/>
      <c r="H146" s="28"/>
      <c r="I146" s="5"/>
      <c r="J146" s="31"/>
      <c r="K146" s="31"/>
      <c r="L146" s="5"/>
      <c r="M146" s="5"/>
      <c r="N146" s="5"/>
      <c r="O146" s="5"/>
    </row>
    <row r="147" spans="1:15" ht="35.25" customHeight="1" x14ac:dyDescent="0.2">
      <c r="A147" s="5"/>
      <c r="B147" s="11" t="s">
        <v>5</v>
      </c>
      <c r="C147" s="13"/>
      <c r="D147" s="13"/>
      <c r="E147" s="13"/>
      <c r="F147" s="38"/>
      <c r="G147" s="23"/>
      <c r="H147" s="23">
        <f>(G147/$O$2) *100</f>
        <v>0</v>
      </c>
      <c r="I147" s="5"/>
      <c r="J147" s="31"/>
      <c r="K147" s="31"/>
      <c r="L147" s="5"/>
      <c r="M147" s="5"/>
      <c r="N147" s="5"/>
      <c r="O147" s="5"/>
    </row>
    <row r="148" spans="1:15" ht="35.25" customHeight="1" x14ac:dyDescent="0.2">
      <c r="A148" s="5"/>
      <c r="B148" s="10" t="s">
        <v>31</v>
      </c>
      <c r="C148" s="13"/>
      <c r="D148" s="13"/>
      <c r="E148" s="13"/>
      <c r="F148" s="38"/>
      <c r="G148" s="23"/>
      <c r="H148" s="28"/>
      <c r="I148" s="5"/>
      <c r="J148" s="31"/>
      <c r="K148" s="31"/>
      <c r="L148" s="5"/>
      <c r="M148" s="5"/>
      <c r="N148" s="5"/>
      <c r="O148" s="5"/>
    </row>
    <row r="149" spans="1:15" ht="35.25" customHeight="1" x14ac:dyDescent="0.2">
      <c r="A149" s="5"/>
      <c r="B149" s="11" t="s">
        <v>133</v>
      </c>
      <c r="C149" s="14"/>
      <c r="D149" s="14" t="s">
        <v>111</v>
      </c>
      <c r="E149" s="14" t="s">
        <v>112</v>
      </c>
      <c r="F149" s="37"/>
      <c r="G149" s="23">
        <v>1704062.3</v>
      </c>
      <c r="H149" s="23">
        <v>0.02</v>
      </c>
      <c r="I149" s="5"/>
      <c r="J149" s="31"/>
      <c r="K149" s="31"/>
      <c r="L149" s="5"/>
      <c r="M149" s="5"/>
      <c r="N149" s="5"/>
      <c r="O149" s="5"/>
    </row>
    <row r="150" spans="1:15" ht="35.25" customHeight="1" x14ac:dyDescent="0.2">
      <c r="A150" s="5"/>
      <c r="B150" s="11" t="s">
        <v>181</v>
      </c>
      <c r="C150" s="14"/>
      <c r="D150" s="14" t="s">
        <v>143</v>
      </c>
      <c r="E150" s="14" t="s">
        <v>144</v>
      </c>
      <c r="F150" s="37"/>
      <c r="G150" s="23">
        <v>186534</v>
      </c>
      <c r="H150" s="23">
        <v>0</v>
      </c>
      <c r="I150" s="5"/>
      <c r="J150" s="31"/>
      <c r="K150" s="31"/>
      <c r="L150" s="5"/>
      <c r="M150" s="5"/>
      <c r="N150" s="5"/>
      <c r="O150" s="5"/>
    </row>
    <row r="151" spans="1:15" ht="35.25" customHeight="1" x14ac:dyDescent="0.2">
      <c r="A151" s="5"/>
      <c r="B151" s="11" t="s">
        <v>205</v>
      </c>
      <c r="C151" s="14"/>
      <c r="D151" s="14" t="s">
        <v>207</v>
      </c>
      <c r="E151" s="14" t="s">
        <v>208</v>
      </c>
      <c r="F151" s="37"/>
      <c r="G151" s="23">
        <v>125048</v>
      </c>
      <c r="H151" s="23">
        <v>0</v>
      </c>
      <c r="I151" s="5"/>
      <c r="J151" s="31"/>
      <c r="K151" s="31"/>
      <c r="L151" s="5"/>
      <c r="M151" s="5"/>
      <c r="N151" s="5"/>
      <c r="O151" s="5"/>
    </row>
    <row r="152" spans="1:15" ht="35.25" customHeight="1" x14ac:dyDescent="0.2">
      <c r="A152" s="5"/>
      <c r="B152" s="11" t="s">
        <v>5</v>
      </c>
      <c r="C152" s="13"/>
      <c r="D152" s="13"/>
      <c r="E152" s="13"/>
      <c r="F152" s="38"/>
      <c r="G152" s="23">
        <f>SUM($G$149:$G$151)</f>
        <v>2015644.3</v>
      </c>
      <c r="H152" s="23">
        <f>(G152/$O$2) *100</f>
        <v>2.6273579201648013E-2</v>
      </c>
      <c r="I152" s="5"/>
      <c r="J152" s="31"/>
      <c r="K152" s="31"/>
      <c r="L152" s="5"/>
      <c r="M152" s="5"/>
      <c r="N152" s="5"/>
      <c r="O152" s="5"/>
    </row>
    <row r="153" spans="1:15" ht="35.25" customHeight="1" x14ac:dyDescent="0.2">
      <c r="A153" s="5"/>
      <c r="B153" s="10" t="s">
        <v>20</v>
      </c>
      <c r="C153" s="13"/>
      <c r="D153" s="13"/>
      <c r="E153" s="13"/>
      <c r="F153" s="38"/>
      <c r="G153" s="23"/>
      <c r="H153" s="28"/>
      <c r="I153" s="5"/>
      <c r="J153" s="31"/>
      <c r="K153" s="31"/>
      <c r="L153" s="5"/>
      <c r="M153" s="5"/>
      <c r="N153" s="5"/>
      <c r="O153" s="5"/>
    </row>
    <row r="154" spans="1:15" ht="35.25" customHeight="1" x14ac:dyDescent="0.2">
      <c r="A154" s="5"/>
      <c r="B154" s="11" t="s">
        <v>5</v>
      </c>
      <c r="C154" s="13"/>
      <c r="D154" s="13"/>
      <c r="E154" s="13"/>
      <c r="F154" s="38"/>
      <c r="G154" s="23"/>
      <c r="H154" s="23">
        <f>(G154/$O$2) *100</f>
        <v>0</v>
      </c>
      <c r="I154" s="5"/>
      <c r="J154" s="31"/>
      <c r="K154" s="31"/>
      <c r="L154" s="5"/>
      <c r="M154" s="5"/>
      <c r="N154" s="5"/>
      <c r="O154" s="5"/>
    </row>
    <row r="155" spans="1:15" ht="35.25" customHeight="1" x14ac:dyDescent="0.2">
      <c r="A155" s="5"/>
      <c r="B155" s="10" t="s">
        <v>34</v>
      </c>
      <c r="C155" s="13"/>
      <c r="D155" s="13"/>
      <c r="E155" s="13"/>
      <c r="F155" s="38"/>
      <c r="G155" s="23"/>
      <c r="H155" s="28"/>
      <c r="I155" s="5"/>
      <c r="J155" s="31"/>
      <c r="K155" s="31"/>
      <c r="L155" s="5"/>
      <c r="M155" s="5"/>
      <c r="N155" s="5"/>
      <c r="O155" s="5"/>
    </row>
    <row r="156" spans="1:15" ht="35.25" customHeight="1" x14ac:dyDescent="0.2">
      <c r="A156" s="5"/>
      <c r="B156" s="11" t="s">
        <v>5</v>
      </c>
      <c r="C156" s="13"/>
      <c r="D156" s="13"/>
      <c r="E156" s="13"/>
      <c r="F156" s="38"/>
      <c r="G156" s="23"/>
      <c r="H156" s="23">
        <f>(G156/$O$2) *100</f>
        <v>0</v>
      </c>
      <c r="I156" s="5"/>
      <c r="J156" s="31"/>
      <c r="K156" s="31"/>
      <c r="L156" s="5"/>
      <c r="M156" s="5"/>
      <c r="N156" s="5"/>
      <c r="O156" s="5"/>
    </row>
    <row r="157" spans="1:15" ht="35.25" customHeight="1" x14ac:dyDescent="0.2">
      <c r="A157" s="5"/>
      <c r="B157" s="10" t="s">
        <v>317</v>
      </c>
      <c r="C157" s="13"/>
      <c r="D157" s="13"/>
      <c r="E157" s="13"/>
      <c r="F157" s="38"/>
      <c r="G157" s="23"/>
      <c r="H157" s="23"/>
      <c r="I157" s="5"/>
      <c r="J157" s="31"/>
      <c r="K157" s="31"/>
      <c r="L157" s="5"/>
      <c r="M157" s="5"/>
      <c r="N157" s="5"/>
      <c r="O157" s="5"/>
    </row>
    <row r="158" spans="1:15" ht="35.25" customHeight="1" x14ac:dyDescent="0.2">
      <c r="A158" s="5"/>
      <c r="B158" s="11" t="s">
        <v>318</v>
      </c>
      <c r="C158" s="13"/>
      <c r="D158" s="13"/>
      <c r="E158" s="13"/>
      <c r="F158" s="38"/>
      <c r="G158" s="23"/>
      <c r="H158" s="23"/>
      <c r="I158" s="5"/>
      <c r="J158" s="31"/>
      <c r="K158" s="31"/>
      <c r="L158" s="5"/>
      <c r="M158" s="5"/>
      <c r="N158" s="5"/>
      <c r="O158" s="5"/>
    </row>
    <row r="159" spans="1:15" ht="35.25" customHeight="1" x14ac:dyDescent="0.2">
      <c r="A159" s="5"/>
      <c r="B159" s="11" t="s">
        <v>123</v>
      </c>
      <c r="C159" s="13"/>
      <c r="D159" s="13" t="s">
        <v>125</v>
      </c>
      <c r="E159" s="13" t="s">
        <v>126</v>
      </c>
      <c r="F159" s="38"/>
      <c r="G159" s="23">
        <v>-1208</v>
      </c>
      <c r="H159" s="23">
        <v>0</v>
      </c>
      <c r="I159" s="5"/>
      <c r="J159" s="31"/>
      <c r="K159" s="31"/>
      <c r="L159" s="5"/>
      <c r="M159" s="5"/>
      <c r="N159" s="5"/>
      <c r="O159" s="5"/>
    </row>
    <row r="160" spans="1:15" ht="35.25" customHeight="1" x14ac:dyDescent="0.2">
      <c r="A160" s="5"/>
      <c r="B160" s="11" t="s">
        <v>5</v>
      </c>
      <c r="C160" s="13"/>
      <c r="D160" s="13"/>
      <c r="E160" s="13"/>
      <c r="F160" s="38"/>
      <c r="G160" s="23">
        <v>-1208</v>
      </c>
      <c r="H160" s="23">
        <v>0</v>
      </c>
      <c r="I160" s="5"/>
      <c r="J160" s="31"/>
      <c r="K160" s="31"/>
      <c r="L160" s="5"/>
      <c r="M160" s="5"/>
      <c r="N160" s="5"/>
      <c r="O160" s="5"/>
    </row>
    <row r="161" spans="1:15" ht="35.25" customHeight="1" x14ac:dyDescent="0.2">
      <c r="A161" s="7"/>
      <c r="B161" s="10" t="s">
        <v>23</v>
      </c>
      <c r="C161" s="15"/>
      <c r="D161" s="15"/>
      <c r="E161" s="15"/>
      <c r="F161" s="39"/>
      <c r="G161" s="24">
        <f>G156+G154+G152+G147+G145+G143+G140+G136+G132+G125+G123+G119+G111+G109+G107+G105+G103+G101+G34+G32+G23+G160</f>
        <v>7671752550.8999996</v>
      </c>
      <c r="H161" s="24">
        <v>100</v>
      </c>
      <c r="I161" s="7"/>
      <c r="J161" s="33">
        <v>7671753758.8999996</v>
      </c>
      <c r="K161" s="17">
        <f>ROUND(G161,2)-ROUND(J161,2)</f>
        <v>-1208</v>
      </c>
      <c r="L161" s="7"/>
      <c r="M161" s="7"/>
      <c r="N161" s="7"/>
      <c r="O161" s="7"/>
    </row>
    <row r="162" spans="1:15" ht="35.25" customHeight="1" x14ac:dyDescent="0.2"/>
    <row r="163" spans="1:15" ht="35.25" customHeight="1" x14ac:dyDescent="0.2"/>
    <row r="164" spans="1:15" ht="35.25" customHeight="1" x14ac:dyDescent="0.2"/>
    <row r="165" spans="1:15" ht="35.25" customHeight="1" x14ac:dyDescent="0.2"/>
    <row r="166" spans="1:15" ht="35.25" customHeight="1" x14ac:dyDescent="0.2"/>
    <row r="167" spans="1:15" ht="35.25" customHeight="1" x14ac:dyDescent="0.2"/>
    <row r="168" spans="1:15" ht="35.25" customHeight="1" x14ac:dyDescent="0.2"/>
    <row r="169" spans="1:15" ht="35.25" customHeight="1" x14ac:dyDescent="0.2"/>
    <row r="170" spans="1:15" ht="35.25" customHeight="1" x14ac:dyDescent="0.2"/>
    <row r="171" spans="1:15" ht="35.25" customHeight="1" x14ac:dyDescent="0.2"/>
    <row r="172" spans="1:15" ht="35.25" customHeight="1" x14ac:dyDescent="0.2"/>
    <row r="173" spans="1:15" ht="35.25" customHeight="1" x14ac:dyDescent="0.2"/>
    <row r="174" spans="1:15" ht="35.25" customHeight="1" x14ac:dyDescent="0.2"/>
    <row r="175" spans="1:15" ht="35.25" customHeight="1" x14ac:dyDescent="0.2"/>
    <row r="176" spans="1:15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  <row r="637" ht="35.25" customHeight="1" x14ac:dyDescent="0.2"/>
    <row r="638" ht="35.25" customHeight="1" x14ac:dyDescent="0.2"/>
    <row r="639" ht="35.25" customHeight="1" x14ac:dyDescent="0.2"/>
    <row r="640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2022-05-18T06:12:49Z</dcterms:modified>
</cp:coreProperties>
</file>