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ОИА\Для Сергея\MSV\3_Раскрытие информации\1.2.5\2021\7. на 30.07.2021\"/>
    </mc:Choice>
  </mc:AlternateContent>
  <bookViews>
    <workbookView xWindow="0" yWindow="90" windowWidth="19425" windowHeight="11025" firstSheet="1" activeTab="1"/>
  </bookViews>
  <sheets>
    <sheet name="XLR_NoRangeSheet" sheetId="9" state="veryHidden" r:id="rId1"/>
    <sheet name="Состав портфеля" sheetId="12" r:id="rId2"/>
  </sheets>
  <definedNames>
    <definedName name="Report01">#REF!</definedName>
    <definedName name="Report02">#REF!</definedName>
    <definedName name="Report03_ACTION" hidden="1">XLR_NoRangeSheet!$E$7</definedName>
    <definedName name="Report03_CURBOND" hidden="1">XLR_NoRangeSheet!$L$7</definedName>
    <definedName name="Report03_CURCREDIT" hidden="1">XLR_NoRangeSheet!$J$7</definedName>
    <definedName name="Report03_DEPOSITS" hidden="1">XLR_NoRangeSheet!$I$7</definedName>
    <definedName name="Report03_MORTGAGE" hidden="1">XLR_NoRangeSheet!$G$7</definedName>
    <definedName name="Report03_OTHERASSETS" hidden="1">XLR_NoRangeSheet!$M$7</definedName>
    <definedName name="Report03_PAI" hidden="1">XLR_NoRangeSheet!$F$7</definedName>
    <definedName name="Report03_RF" hidden="1">XLR_NoRangeSheet!$B$7</definedName>
    <definedName name="Report03_RUSBOND" hidden="1">XLR_NoRangeSheet!$D$7</definedName>
    <definedName name="Report03_RUSCREDIT" hidden="1">XLR_NoRangeSheet!$H$7</definedName>
    <definedName name="Report03_SECURITIES" hidden="1">XLR_NoRangeSheet!$K$7</definedName>
    <definedName name="Report03_SPID" hidden="1">XLR_NoRangeSheet!$N$7</definedName>
    <definedName name="Report03_SUBRF" hidden="1">XLR_NoRangeSheet!$C$7</definedName>
    <definedName name="Report04_DB006505" hidden="1">XLR_NoRangeSheet!$B$8</definedName>
    <definedName name="Report05_NAME" hidden="1">XLR_NoRangeSheet!$B$9</definedName>
    <definedName name="Report05_TOTAL" hidden="1">XLR_NoRangeSheet!$C$9</definedName>
    <definedName name="Report06">'Состав портфеля'!$A$7:$H$25</definedName>
    <definedName name="Report07">'Состав портфеля'!$A$27:$H$35</definedName>
    <definedName name="Report08">'Состав портфеля'!$A$37:$H$37</definedName>
    <definedName name="Report09">'Состав портфеля'!$A$39:$H$110</definedName>
    <definedName name="Report10">'Состав портфеля'!$A$112:$H$112</definedName>
    <definedName name="Report11">'Состав портфеля'!$A$114:$H$114</definedName>
    <definedName name="Report12">'Состав портфеля'!$A$116:$H$116</definedName>
    <definedName name="Report13">'Состав портфеля'!$A$118:$H$118</definedName>
    <definedName name="Report14">'Состав портфеля'!$A$120:$H$120</definedName>
    <definedName name="Report15">'Состав портфеля'!$A$122:$H$128</definedName>
    <definedName name="Report16">'Состав портфеля'!$A$130:$H$134</definedName>
    <definedName name="Report17">'Состав портфеля'!$A$136:$H$136</definedName>
    <definedName name="Report18">'Состав портфеля'!$A$138:$H$143</definedName>
    <definedName name="Report19">'Состав портфеля'!$A$145:$H$147</definedName>
    <definedName name="Report20">'Состав портфеля'!$A$149:$H$157</definedName>
    <definedName name="Report21">'Состав портфеля'!$A$159:$H$159</definedName>
    <definedName name="Report22">'Состав портфеля'!$A$161:$H$161</definedName>
    <definedName name="Report23">'Состав портфеля'!$A$163:$H$163</definedName>
    <definedName name="Report24">'Состав портфеля'!$A$165:$H$168</definedName>
    <definedName name="Report25">'Состав портфеля'!$A$170:$H$170</definedName>
    <definedName name="Report26">'Состав портфеля'!$A$172:$H$172</definedName>
    <definedName name="Report27">'Состав портфеля'!$A$173:$H$173</definedName>
    <definedName name="Report28_FULLNAME" hidden="1">XLR_NoRangeSheet!$B$10</definedName>
    <definedName name="Report29_TOTAL" hidden="1">XLR_NoRangeSheet!$B$11</definedName>
    <definedName name="SDInfo_FULLNAME" hidden="1">XLR_NoRangeSheet!#REF!</definedName>
    <definedName name="SDInfo_FULLNAMEHIST" hidden="1">XLR_NoRangeSheet!#REF!</definedName>
    <definedName name="SDInfo_NAME" hidden="1">XLR_NoRangeSheet!#REF!</definedName>
    <definedName name="SDInfo_Адрес" hidden="1">XLR_NoRangeSheet!#REF!</definedName>
    <definedName name="SDInfo_АдресЭП" hidden="1">XLR_NoRangeSheet!#REF!</definedName>
    <definedName name="SDInfo_ИНН" hidden="1">XLR_NoRangeSheet!#REF!</definedName>
    <definedName name="SDInfo_КПП" hidden="1">XLR_NoRangeSheet!#REF!</definedName>
    <definedName name="SDInfo_Лицензия_Дата" hidden="1">XLR_NoRangeSheet!#REF!</definedName>
    <definedName name="SDInfo_Лицензия_ДатаОкончания" hidden="1">XLR_NoRangeSheet!#REF!</definedName>
    <definedName name="SDInfo_Лицензия_ДЕПО_Дата" hidden="1">XLR_NoRangeSheet!#REF!</definedName>
    <definedName name="SDInfo_Лицензия_ДЕПО_Номер" hidden="1">XLR_NoRangeSheet!#REF!</definedName>
    <definedName name="SDInfo_Лицензия_Номер" hidden="1">XLR_NoRangeSheet!#REF!</definedName>
    <definedName name="SDInfo_НомерДатаЛицензия" hidden="1">XLR_NoRangeSheet!#REF!</definedName>
    <definedName name="SDInfo_ОГРН" hidden="1">XLR_NoRangeSheet!#REF!</definedName>
    <definedName name="SDInfo_ОГРН_Дата" hidden="1">XLR_NoRangeSheet!#REF!</definedName>
    <definedName name="SDInfo_ОГРН_Орган" hidden="1">XLR_NoRangeSheet!#REF!</definedName>
    <definedName name="SDInfo_РуководительДолжн" hidden="1">XLR_NoRangeSheet!#REF!</definedName>
    <definedName name="SDInfo_РуководительИ" hidden="1">XLR_NoRangeSheet!#REF!</definedName>
    <definedName name="SDInfo_РуководительО" hidden="1">XLR_NoRangeSheet!#REF!</definedName>
    <definedName name="SDInfo_РуководительФ" hidden="1">XLR_NoRangeSheet!#REF!</definedName>
    <definedName name="SDInfo_Телефон" hidden="1">XLR_NoRangeSheet!#REF!</definedName>
    <definedName name="SDInfo_Только_Адрес" hidden="1">XLR_NoRangeSheet!#REF!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52511"/>
</workbook>
</file>

<file path=xl/calcChain.xml><?xml version="1.0" encoding="utf-8"?>
<calcChain xmlns="http://schemas.openxmlformats.org/spreadsheetml/2006/main">
  <c r="G21" i="12" l="1"/>
  <c r="G66" i="12"/>
  <c r="G168" i="12" l="1"/>
  <c r="G157" i="12"/>
  <c r="G147" i="12"/>
  <c r="G143" i="12"/>
  <c r="G134" i="12"/>
  <c r="G128" i="12"/>
  <c r="G110" i="12"/>
  <c r="G35" i="12"/>
  <c r="G25" i="12"/>
  <c r="B5" i="9"/>
  <c r="G173" i="12" l="1"/>
  <c r="H168" i="12" s="1"/>
  <c r="B3" i="12"/>
  <c r="H157" i="12" l="1"/>
  <c r="H143" i="12"/>
  <c r="H128" i="12"/>
  <c r="H35" i="12"/>
  <c r="H25" i="12"/>
  <c r="H147" i="12"/>
  <c r="H110" i="12"/>
  <c r="H134" i="12"/>
  <c r="B2" i="12" l="1"/>
</calcChain>
</file>

<file path=xl/sharedStrings.xml><?xml version="1.0" encoding="utf-8"?>
<sst xmlns="http://schemas.openxmlformats.org/spreadsheetml/2006/main" count="539" uniqueCount="344">
  <si>
    <t>4.2, Developer  (build 122-D7)</t>
  </si>
  <si>
    <t>xlrParams</t>
  </si>
  <si>
    <t>SCBIS</t>
  </si>
  <si>
    <t>GL_SPECDEP</t>
  </si>
  <si>
    <t>Все отделения</t>
  </si>
  <si>
    <t>Итого:</t>
  </si>
  <si>
    <t>Доля, %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</si>
  <si>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</si>
  <si>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</si>
  <si>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Паи паевых инвестиционных фондов, в том числе паи (акции, доли) иностранных индексных инвестиционных фондов</t>
  </si>
  <si>
    <t>Ипотечные ценные бумаги, выпущенные в соответствии с законодательством Российской Федерации об ипотечных ценных бумагах</t>
  </si>
  <si>
    <t>Недвижимое имущество</t>
  </si>
  <si>
    <t>Стоимость, руб.</t>
  </si>
  <si>
    <t>Полное наименование эмитента (дебитора)</t>
  </si>
  <si>
    <t>ОГРН</t>
  </si>
  <si>
    <t>Муниципальные облигации</t>
  </si>
  <si>
    <t>Облигации российских эмитентов</t>
  </si>
  <si>
    <t>Предварительные затраты по ценным бумагам</t>
  </si>
  <si>
    <t>Положительная переоценка сделок Т+</t>
  </si>
  <si>
    <t>Дебиторская задолженность  по дивидендам</t>
  </si>
  <si>
    <t>Начисленные проценты по МНО</t>
  </si>
  <si>
    <t xml:space="preserve">ISIN (номер государственной регистрации правил доверительного управления, кадастровый номер)
</t>
  </si>
  <si>
    <t>Дебиторская задолженность по сделкам купли-продажи</t>
  </si>
  <si>
    <t>Всего активов:</t>
  </si>
  <si>
    <t>Наименование актива</t>
  </si>
  <si>
    <t>Средства на специальных брокерских, клиринговых счетах</t>
  </si>
  <si>
    <t>Дебиторская задолженность по сделкам репо</t>
  </si>
  <si>
    <t>Акции</t>
  </si>
  <si>
    <t>Ценные бумаги международных финансовых организаций</t>
  </si>
  <si>
    <t>Денежные средства на счетах в кредитных организациях</t>
  </si>
  <si>
    <t>Депозиты и депозитные сертификаты</t>
  </si>
  <si>
    <t>Дебиторская задолженность эмитента (по погашению номинала и процентному (купонному) доходу) по облигациям</t>
  </si>
  <si>
    <t>Облигации иностранных эмитентов</t>
  </si>
  <si>
    <t>Количество, шт.</t>
  </si>
  <si>
    <t>Прочая дебиторская задолженность, в т.ч.:</t>
  </si>
  <si>
    <t>SPECDEP\sd234</t>
  </si>
  <si>
    <t>Чеботарёва Наталья Юрьевна</t>
  </si>
  <si>
    <t>\\sdfile\gl\customreports\Инвестиционный портфель фонда 5175-У.xlsm</t>
  </si>
  <si>
    <t>Инвестиционный портфель НПФ 5175-У</t>
  </si>
  <si>
    <t>ПН - Доверие</t>
  </si>
  <si>
    <t>Report03</t>
  </si>
  <si>
    <t>Report04</t>
  </si>
  <si>
    <t>Report05</t>
  </si>
  <si>
    <t>Состав инвестиционного портфеля фонда по обязательному пенсионному страхованию на 30.07.2021</t>
  </si>
  <si>
    <t>Report28</t>
  </si>
  <si>
    <t>Акционерное общество "Негосударственный пенсионный фонд "Доверие"</t>
  </si>
  <si>
    <t>Report29</t>
  </si>
  <si>
    <t>25083RMFS</t>
  </si>
  <si>
    <t>RU000A0ZYCK6</t>
  </si>
  <si>
    <t>Министерство финансов Российской Федерации</t>
  </si>
  <si>
    <t>1037739085636</t>
  </si>
  <si>
    <t>26207RMFS</t>
  </si>
  <si>
    <t>RU000A0JS3W6</t>
  </si>
  <si>
    <t>26209RMFS</t>
  </si>
  <si>
    <t>RU000A0JSMA2</t>
  </si>
  <si>
    <t>26212RMFS</t>
  </si>
  <si>
    <t>RU000A0JTK38</t>
  </si>
  <si>
    <t>26217RMFS</t>
  </si>
  <si>
    <t>RU000A0JVW30</t>
  </si>
  <si>
    <t>26218RMFS</t>
  </si>
  <si>
    <t>RU000A0JVW48</t>
  </si>
  <si>
    <t>26219RMFS</t>
  </si>
  <si>
    <t>RU000A0JWM07</t>
  </si>
  <si>
    <t>26222RMFS</t>
  </si>
  <si>
    <t>RU000A0JXQF2</t>
  </si>
  <si>
    <t>26223RMFS</t>
  </si>
  <si>
    <t>RU000A0ZYU88</t>
  </si>
  <si>
    <t>26226RMFS</t>
  </si>
  <si>
    <t>RU000A0ZZYW2</t>
  </si>
  <si>
    <t>26227RMFS</t>
  </si>
  <si>
    <t>RU000A1007F4</t>
  </si>
  <si>
    <t>26228RMFS</t>
  </si>
  <si>
    <t>RU000A100A82</t>
  </si>
  <si>
    <t>26229RMFS</t>
  </si>
  <si>
    <t>RU000A100EG3</t>
  </si>
  <si>
    <t>26234RMFS</t>
  </si>
  <si>
    <t>RU000A101QE0</t>
  </si>
  <si>
    <t>26237RMFS</t>
  </si>
  <si>
    <t>RU000A1038Z7</t>
  </si>
  <si>
    <t>26239RMFS</t>
  </si>
  <si>
    <t>RU000A103901</t>
  </si>
  <si>
    <t>29012RMFS</t>
  </si>
  <si>
    <t>RU000A0JX0H6</t>
  </si>
  <si>
    <t>46018RMFS</t>
  </si>
  <si>
    <t>RU000A0D0G29</t>
  </si>
  <si>
    <t>RU25072MOS0</t>
  </si>
  <si>
    <t>RU000A1030S9</t>
  </si>
  <si>
    <t>Правительство Москвы в лице Департамента финансов города Москвы</t>
  </si>
  <si>
    <t>1027700505348</t>
  </si>
  <si>
    <t>RU34011MOO0</t>
  </si>
  <si>
    <t>RU000A0ZYML3</t>
  </si>
  <si>
    <t>Министерство экономики и финансов Московской области</t>
  </si>
  <si>
    <t>1025002870837</t>
  </si>
  <si>
    <t>RU34012MOO0</t>
  </si>
  <si>
    <t>RU000A100XP4</t>
  </si>
  <si>
    <t>RU35003AOR0</t>
  </si>
  <si>
    <t>RU000A0JVM81</t>
  </si>
  <si>
    <t>Министерство финансов Оренбургской области</t>
  </si>
  <si>
    <t>1025601036493</t>
  </si>
  <si>
    <t>RU35005SVS0</t>
  </si>
  <si>
    <t>RU000A0ZZQH9</t>
  </si>
  <si>
    <t>Министерство финансов Свердловской области</t>
  </si>
  <si>
    <t>1026605256589</t>
  </si>
  <si>
    <t>RU35009RSY0</t>
  </si>
  <si>
    <t>RU000A0JXR43</t>
  </si>
  <si>
    <t>Министерство финансов Республики Саха (Якутия)</t>
  </si>
  <si>
    <t>1031402066079</t>
  </si>
  <si>
    <t>RU35010MOO0</t>
  </si>
  <si>
    <t>RU000A0JX0B9</t>
  </si>
  <si>
    <t>RU35012SAM0</t>
  </si>
  <si>
    <t>RU000A0JWM56</t>
  </si>
  <si>
    <t>Министерство управления финансами Самарской области</t>
  </si>
  <si>
    <t>1026300972444</t>
  </si>
  <si>
    <t>4-02-25642-H</t>
  </si>
  <si>
    <t>RU000A0JTLJ3</t>
  </si>
  <si>
    <t>Акционерное общество "Холдинговая компания "МЕТАЛЛОИНВЕСТ"</t>
  </si>
  <si>
    <t>1027700006289</t>
  </si>
  <si>
    <t>4-04-00122-A</t>
  </si>
  <si>
    <t>RU000A0JT940</t>
  </si>
  <si>
    <t>публичное акционерное общество "Нефтяная компания "Роснефть"</t>
  </si>
  <si>
    <t>1027700043502</t>
  </si>
  <si>
    <t>4-06-00013-A</t>
  </si>
  <si>
    <t>RU000A0JTM28</t>
  </si>
  <si>
    <t>Публичное акционерное общество "Акционерная нефтяная Компания "Башнефть"</t>
  </si>
  <si>
    <t>1020202555240</t>
  </si>
  <si>
    <t>4-07-00122-A</t>
  </si>
  <si>
    <t>RU000A0JTS06</t>
  </si>
  <si>
    <t>4-07-55038-E</t>
  </si>
  <si>
    <t>RU000A0JTMG7</t>
  </si>
  <si>
    <t>Публичное акционерное общество "Федеральная гидрогенерирующая компания - РусГидро"</t>
  </si>
  <si>
    <t>1042401810494</t>
  </si>
  <si>
    <t>4-07-55477-E</t>
  </si>
  <si>
    <t>RU000A0JW1G7</t>
  </si>
  <si>
    <t>акционерное общество "РОСНАНО"</t>
  </si>
  <si>
    <t>1117799004333</t>
  </si>
  <si>
    <t>4-08-00013-A</t>
  </si>
  <si>
    <t>RU000A0JTM44</t>
  </si>
  <si>
    <t>4-08-00122-A</t>
  </si>
  <si>
    <t>RU000A0JTS22</t>
  </si>
  <si>
    <t>4-08-43801-H</t>
  </si>
  <si>
    <t>RU000A0JRUY7</t>
  </si>
  <si>
    <t>Акционерное общество "ВЭБ-лизинг"</t>
  </si>
  <si>
    <t>1037709024781</t>
  </si>
  <si>
    <t>4-09-00013-A</t>
  </si>
  <si>
    <t>RU000A0JTM51</t>
  </si>
  <si>
    <t>4-09-00122-A</t>
  </si>
  <si>
    <t>RU000A0JTYM0</t>
  </si>
  <si>
    <t>4-09-43801-H</t>
  </si>
  <si>
    <t>RU000A0JRV52</t>
  </si>
  <si>
    <t>4-09-55038-E</t>
  </si>
  <si>
    <t>RU000A0JVD25</t>
  </si>
  <si>
    <t>4-26-00004-T</t>
  </si>
  <si>
    <t>RU000A0JS4Z7</t>
  </si>
  <si>
    <t>государственная корпорация развития "ВЭБ.РФ"</t>
  </si>
  <si>
    <t>1077711000102</t>
  </si>
  <si>
    <t>4-28-65045-D</t>
  </si>
  <si>
    <t>RU000A0JTU85</t>
  </si>
  <si>
    <t>Открытое акционерное общество "Российские железные дороги"</t>
  </si>
  <si>
    <t>1037739877295</t>
  </si>
  <si>
    <t>4-41-65045-D</t>
  </si>
  <si>
    <t>RU000A0JX1S1</t>
  </si>
  <si>
    <t>4B02-01-00122-A</t>
  </si>
  <si>
    <t>RU000A0JUFU0</t>
  </si>
  <si>
    <t>4B02-01-00124-A-001P</t>
  </si>
  <si>
    <t>RU000A0JWTN2</t>
  </si>
  <si>
    <t>ПУБЛИЧНОЕ АКЦИОНЕРНОЕ ОБЩЕСТВО "РОСТЕЛЕКОМ"</t>
  </si>
  <si>
    <t>1027700198767</t>
  </si>
  <si>
    <t>4B02-01-00146-A</t>
  </si>
  <si>
    <t>RU000A0JWRE5</t>
  </si>
  <si>
    <t>Публичное акционерное общество "Газпром нефть"</t>
  </si>
  <si>
    <t>1025501701686</t>
  </si>
  <si>
    <t>4B02-01-40155-F-001P</t>
  </si>
  <si>
    <t>RU000A100VQ6</t>
  </si>
  <si>
    <t>Публичное акционерное общество "Горно-металлургическая компания "Норильский никель"</t>
  </si>
  <si>
    <t>1028400000298</t>
  </si>
  <si>
    <t>4B02-01-55039-E-001P</t>
  </si>
  <si>
    <t>RU000A1005H4</t>
  </si>
  <si>
    <t>Публичное акционерное общество "Московская объединенная энергетическая компания"</t>
  </si>
  <si>
    <t>1047796974092</t>
  </si>
  <si>
    <t>4B02-01-55192-E-001P</t>
  </si>
  <si>
    <t>RU000A100XC2</t>
  </si>
  <si>
    <t>Публичное акционерное общество "Полюс"</t>
  </si>
  <si>
    <t>1068400002990</t>
  </si>
  <si>
    <t>4B02-01-55194-E</t>
  </si>
  <si>
    <t>RU000A0ZYPG6</t>
  </si>
  <si>
    <t>Публичное акционерное общество "Центр по перевозке грузов в контейнерах "ТрансКонтейнер"</t>
  </si>
  <si>
    <t>1067746341024</t>
  </si>
  <si>
    <t>4B02-01-55385-E-001P</t>
  </si>
  <si>
    <t>RU000A0JXVM8</t>
  </si>
  <si>
    <t>Публичное акционерное общество "Российские сети"</t>
  </si>
  <si>
    <t>1087760000019</t>
  </si>
  <si>
    <t>4B02-01-55465-E-001P</t>
  </si>
  <si>
    <t>RU000A0JXQ28</t>
  </si>
  <si>
    <t>Акционерное общество "Федеральная пассажирская компания"</t>
  </si>
  <si>
    <t>1097746772738</t>
  </si>
  <si>
    <t>4B02-01-60525-P-003P</t>
  </si>
  <si>
    <t>RU000A1002U4</t>
  </si>
  <si>
    <t>Публичное акционерное общество "Магнит"</t>
  </si>
  <si>
    <t>1032304945947</t>
  </si>
  <si>
    <t>4B02-02-00005-T-001P</t>
  </si>
  <si>
    <t>RU000A0JXRD5</t>
  </si>
  <si>
    <t>акционерное общество "Почта России"</t>
  </si>
  <si>
    <t>1197746000000</t>
  </si>
  <si>
    <t>4B02-02-00122-A-001P</t>
  </si>
  <si>
    <t>RU000A0JX355</t>
  </si>
  <si>
    <t>4B02-02-35992-H-001P</t>
  </si>
  <si>
    <t>RU000A0ZZRZ9</t>
  </si>
  <si>
    <t>акционерное общество "Трансмашхолдинг"</t>
  </si>
  <si>
    <t>1027739893246</t>
  </si>
  <si>
    <t>4B02-02-36403-R-001P</t>
  </si>
  <si>
    <t>RU000A100A33</t>
  </si>
  <si>
    <t>Общество с ограниченной ответственностью "Буровая компания "Евразия"</t>
  </si>
  <si>
    <t>1028601443034</t>
  </si>
  <si>
    <t>4B02-02-36420-R-001P</t>
  </si>
  <si>
    <t>RU000A100782</t>
  </si>
  <si>
    <t>Общество с ограниченной ответственностью "Лента"</t>
  </si>
  <si>
    <t>1037832048605</t>
  </si>
  <si>
    <t>4B02-02-55194-E</t>
  </si>
  <si>
    <t>RU000A0JWTH4</t>
  </si>
  <si>
    <t>4B02-02-55465-E-001P</t>
  </si>
  <si>
    <t>RU000A0ZYLF7</t>
  </si>
  <si>
    <t>4B02-03-00073-A</t>
  </si>
  <si>
    <t>RU000A101DE8</t>
  </si>
  <si>
    <t>Публичное акционерное общество "Россети Ленэнерго"</t>
  </si>
  <si>
    <t>1027809170300</t>
  </si>
  <si>
    <t>4B02-03-00124-A-001P</t>
  </si>
  <si>
    <t>RU000A0ZYG52</t>
  </si>
  <si>
    <t>4B02-03-00146-A-001P</t>
  </si>
  <si>
    <t>RU000A0ZYDS7</t>
  </si>
  <si>
    <t>4B02-03-35992-H-001P</t>
  </si>
  <si>
    <t>RU000A1009M6</t>
  </si>
  <si>
    <t>4B02-03-36400-R-001P</t>
  </si>
  <si>
    <t>RU000A101QM3</t>
  </si>
  <si>
    <t>ОБЩЕСТВО С ОГРАНИЧЕННОЙ ОТВЕТСТВЕННОСТЬЮ "ГАЗПРОМ КАПИТАЛ"</t>
  </si>
  <si>
    <t>1087746212388</t>
  </si>
  <si>
    <t>4B02-03-65134-D</t>
  </si>
  <si>
    <t>RU000A103DS4</t>
  </si>
  <si>
    <t>Публичное акционерное общество "СИБУР Холдинг"</t>
  </si>
  <si>
    <t>1057747421247</t>
  </si>
  <si>
    <t>4B02-04-00005-T-001P</t>
  </si>
  <si>
    <t>RU000A0ZZ5H3</t>
  </si>
  <si>
    <t>4B02-04-00146-A</t>
  </si>
  <si>
    <t>RU000A0JWRF2</t>
  </si>
  <si>
    <t>4B02-04-00206-A-001P</t>
  </si>
  <si>
    <t>RU000A0JWVC1</t>
  </si>
  <si>
    <t>Публичное акционерное общество "Транснефть"</t>
  </si>
  <si>
    <t>1027700049486</t>
  </si>
  <si>
    <t>4B02-04-36241-R-001P</t>
  </si>
  <si>
    <t>RU000A1002L3</t>
  </si>
  <si>
    <t>Общество с ограниченной ответственностью "ИКС 5 ФИНАНС"</t>
  </si>
  <si>
    <t>1067761792053</t>
  </si>
  <si>
    <t>4B02-05-00004-T-001P</t>
  </si>
  <si>
    <t>RU000A0JX4Q9</t>
  </si>
  <si>
    <t>4B02-05-00122-A-002P</t>
  </si>
  <si>
    <t>RU000A0ZYVU5</t>
  </si>
  <si>
    <t>4B02-05-00206-A-001P</t>
  </si>
  <si>
    <t>RU000A0JXC24</t>
  </si>
  <si>
    <t>4B02-06-00124-A-002P</t>
  </si>
  <si>
    <t>RU000A103EZ7</t>
  </si>
  <si>
    <t>4B02-06-00206-A</t>
  </si>
  <si>
    <t>RU000A0JWS92</t>
  </si>
  <si>
    <t>4B02-06-65045-D-001P</t>
  </si>
  <si>
    <t>RU000A0ZZ4P9</t>
  </si>
  <si>
    <t>4B02-07-00005-T-001P</t>
  </si>
  <si>
    <t>RU000A1008Y3</t>
  </si>
  <si>
    <t>4B02-07-00122-A</t>
  </si>
  <si>
    <t>RU000A0JUFV8</t>
  </si>
  <si>
    <t>4B02-09-00206-A-001P</t>
  </si>
  <si>
    <t>RU000A0ZYUS1</t>
  </si>
  <si>
    <t>4B02-10-16643-A-001P</t>
  </si>
  <si>
    <t>RU000A101ZH4</t>
  </si>
  <si>
    <t>4B02-10-65116-D</t>
  </si>
  <si>
    <t>RU000A0JXR50</t>
  </si>
  <si>
    <t>Публичное акционерное общество "Россети Московский регион"</t>
  </si>
  <si>
    <t>1057746555811</t>
  </si>
  <si>
    <t>4B02-12-00206-A-001P</t>
  </si>
  <si>
    <t>RU000A100JF4</t>
  </si>
  <si>
    <t>4B02-12-65045-D-001P</t>
  </si>
  <si>
    <t>RU000A1002C2</t>
  </si>
  <si>
    <t>4B02-13-32432-H-001P</t>
  </si>
  <si>
    <t>RU000A1003A4</t>
  </si>
  <si>
    <t>акционерное общество "Государственная транспортная лизинговая компания"</t>
  </si>
  <si>
    <t>1027739407189</t>
  </si>
  <si>
    <t>4B02-14-32432-H-001P</t>
  </si>
  <si>
    <t>RU000A100FE5</t>
  </si>
  <si>
    <t>4B02-15-32432-H-001P</t>
  </si>
  <si>
    <t>RU000A100Z91</t>
  </si>
  <si>
    <t>4B02-163-00004-T-001P</t>
  </si>
  <si>
    <t>RU000A100BM7</t>
  </si>
  <si>
    <t>4B02-177-00004-T-001P</t>
  </si>
  <si>
    <t>RU000A100GY1</t>
  </si>
  <si>
    <t>4B02-18-04715-A-001P</t>
  </si>
  <si>
    <t>RU000A102VL3</t>
  </si>
  <si>
    <t>Публичное акционерное общество "Мобильные ТелеСистемы"</t>
  </si>
  <si>
    <t>1027700149124</t>
  </si>
  <si>
    <t>4B02-22-00028-A</t>
  </si>
  <si>
    <t>RU000A0ZZES2</t>
  </si>
  <si>
    <t>Публичное акционерное общество "Газпром"</t>
  </si>
  <si>
    <t>1027700070518</t>
  </si>
  <si>
    <t>4B02-231-01000-B-001P</t>
  </si>
  <si>
    <t>RU000A103BE8</t>
  </si>
  <si>
    <t>Банк ВТБ (публичное акционерное общество)</t>
  </si>
  <si>
    <t>1027739609391</t>
  </si>
  <si>
    <t>4B02-292-00004-T-001P</t>
  </si>
  <si>
    <t>RU000A101WF5</t>
  </si>
  <si>
    <t>4B02-303-00004-T-001P</t>
  </si>
  <si>
    <t>RU000A102FC5</t>
  </si>
  <si>
    <t>4B02-442-01481-B-001P</t>
  </si>
  <si>
    <t>RU000A102YG7</t>
  </si>
  <si>
    <t>Публичное акционерное общество "Сбербанк России"</t>
  </si>
  <si>
    <t>1027700132195</t>
  </si>
  <si>
    <t>4B020801000B001P</t>
  </si>
  <si>
    <t>RU000A0ZZH84</t>
  </si>
  <si>
    <t>4B020903349B</t>
  </si>
  <si>
    <t>RU000A0JVWB3</t>
  </si>
  <si>
    <t>Акционерное общество "Российский Сельскохозяйственный банк"</t>
  </si>
  <si>
    <t>1027700342890</t>
  </si>
  <si>
    <t>4B021703349B001P</t>
  </si>
  <si>
    <t>RU000A101DD0</t>
  </si>
  <si>
    <t>4B021801326B</t>
  </si>
  <si>
    <t>RU000A0JX5W4</t>
  </si>
  <si>
    <t>АКЦИОНЕРНОЕ ОБЩЕСТВО "АЛЬФА-БАНК"</t>
  </si>
  <si>
    <t>1027700067328</t>
  </si>
  <si>
    <t>Банк ГПБ (АО), 4267/2021-ДУ-1, 01.03.2021</t>
  </si>
  <si>
    <t>"Газпромбанк" (Акционерное общество)</t>
  </si>
  <si>
    <t>1027700167110</t>
  </si>
  <si>
    <t>Банк ГПБ (АО), 4267/2021-ДУ-2, 01.03.2021</t>
  </si>
  <si>
    <t>Банк ГПБ (АО), 4267/2021-ДУ-3, 01.03.2021</t>
  </si>
  <si>
    <t>Банк ГПБ (АО), 4267/2021-ДУ-5, 01.03.2021</t>
  </si>
  <si>
    <t>Банк ГПБ (АО), 810-73-7626, 07.10.2016</t>
  </si>
  <si>
    <t>Оренбургское отделение N 8623 ПАО Сбербанк, 40701810246000010007, 01.01.2018</t>
  </si>
  <si>
    <t>Оренбургское отделение N 8623 Публичного акционерного общества "Сбербанк России"</t>
  </si>
  <si>
    <t>Банк ГПБ (АО), Д1-8299/2014/023 (Подтверждение №33 от 15.10.2020), 05.12.2014</t>
  </si>
  <si>
    <t>Оренбургский РФ АО "Россельхозбанк", 23-09-0500-19, 25.10.2019</t>
  </si>
  <si>
    <t>Оренбургский региональный филиал Акционерного общества "Россельхозбанк"</t>
  </si>
  <si>
    <t>Оренбургский РФ АО "Россельхозбанк", 26-48-0500-20, 31.07.2020</t>
  </si>
  <si>
    <t>Оренбургский РФ АО "Россельхозбанк", 27-48-0500-20, 05.08.2020</t>
  </si>
  <si>
    <t>АО "АЛЬФА-БАНК", 89904, 12.10.2016</t>
  </si>
  <si>
    <t>ООО "ИК "ГЕЛИУС КАПИТАЛ", 210302/2, 02.03.2021</t>
  </si>
  <si>
    <t>ОБЩЕСТВО С ОГРАНИЧЕННОЙ ОТВЕТСТВЕННОСТЬЮ "ИНВЕСТИЦИОННАЯ КОМПАНИЯ "ГЕЛИУС КАПИТАЛ"</t>
  </si>
  <si>
    <t>1067746469702</t>
  </si>
  <si>
    <t>ООО "ИК "ГЕЛИУС КАПИТАЛ", 210302/3, 02.03.2021</t>
  </si>
  <si>
    <t>ООО "ИК "ГЕЛИУС КАПИТАЛ", 210302/4, 02.03.2021</t>
  </si>
  <si>
    <t>ООО "ИК "ГЕЛИУС КАПИТАЛ", 210302/5, 02.03.2021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</si>
</sst>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7" x14ac:knownFonts="1">
    <font>
      <sz val="11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1"/>
      <name val="Verdana"/>
      <family val="2"/>
      <charset val="204"/>
    </font>
    <font>
      <b/>
      <sz val="9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0" fillId="0" borderId="0" xfId="0" applyNumberFormat="1"/>
    <xf numFmtId="4" fontId="2" fillId="0" borderId="0" xfId="0" applyNumberFormat="1" applyFont="1"/>
    <xf numFmtId="4" fontId="2" fillId="0" borderId="0" xfId="0" applyNumberFormat="1" applyFont="1" applyAlignment="1">
      <alignment wrapText="1"/>
    </xf>
    <xf numFmtId="4" fontId="3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2" fillId="0" borderId="1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164" fontId="2" fillId="0" borderId="0" xfId="0" applyNumberFormat="1" applyFont="1"/>
    <xf numFmtId="164" fontId="3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2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3E3E3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5:N11"/>
  <sheetViews>
    <sheetView workbookViewId="0">
      <selection activeCell="A30189" sqref="A30189:K30190"/>
    </sheetView>
  </sheetViews>
  <sheetFormatPr defaultRowHeight="14.25" x14ac:dyDescent="0.2"/>
  <sheetData>
    <row r="5" spans="1:14" x14ac:dyDescent="0.2">
      <c r="A5" s="1" t="s">
        <v>0</v>
      </c>
      <c r="B5" t="e">
        <f>XLR_ERRNAME</f>
        <v>#NAME?</v>
      </c>
    </row>
    <row r="6" spans="1:14" x14ac:dyDescent="0.2">
      <c r="A6" t="s">
        <v>1</v>
      </c>
      <c r="B6" s="2" t="s">
        <v>2</v>
      </c>
      <c r="C6" s="2" t="s">
        <v>3</v>
      </c>
      <c r="D6" s="2" t="s">
        <v>35</v>
      </c>
      <c r="E6" s="2" t="s">
        <v>36</v>
      </c>
      <c r="F6" s="3">
        <v>44407</v>
      </c>
      <c r="G6" s="3">
        <v>44407</v>
      </c>
      <c r="H6" s="2" t="s">
        <v>37</v>
      </c>
      <c r="I6" s="2" t="s">
        <v>38</v>
      </c>
      <c r="J6" s="2" t="s">
        <v>39</v>
      </c>
      <c r="K6" s="2" t="s">
        <v>4</v>
      </c>
    </row>
    <row r="7" spans="1:14" x14ac:dyDescent="0.2">
      <c r="A7" t="s">
        <v>40</v>
      </c>
      <c r="B7">
        <v>2317375107.1599998</v>
      </c>
      <c r="C7">
        <v>341455862.13</v>
      </c>
      <c r="D7">
        <v>4463521778.1400003</v>
      </c>
      <c r="H7">
        <v>1943021.88</v>
      </c>
      <c r="I7">
        <v>425397578.48000002</v>
      </c>
      <c r="M7">
        <v>53055511.009999998</v>
      </c>
      <c r="N7">
        <v>137</v>
      </c>
    </row>
    <row r="8" spans="1:14" x14ac:dyDescent="0.2">
      <c r="A8" t="s">
        <v>41</v>
      </c>
      <c r="B8">
        <v>7602748858.8000002</v>
      </c>
    </row>
    <row r="9" spans="1:14" x14ac:dyDescent="0.2">
      <c r="A9" t="s">
        <v>42</v>
      </c>
      <c r="B9" s="2" t="s">
        <v>43</v>
      </c>
      <c r="C9">
        <v>7602748858.8000002</v>
      </c>
    </row>
    <row r="10" spans="1:14" x14ac:dyDescent="0.2">
      <c r="A10" t="s">
        <v>44</v>
      </c>
      <c r="B10" s="2" t="s">
        <v>45</v>
      </c>
    </row>
    <row r="11" spans="1:14" x14ac:dyDescent="0.2">
      <c r="A11" t="s">
        <v>46</v>
      </c>
      <c r="B11">
        <v>7602748858.8000002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636"/>
  <sheetViews>
    <sheetView tabSelected="1" workbookViewId="0">
      <selection activeCell="H173" sqref="H173"/>
    </sheetView>
  </sheetViews>
  <sheetFormatPr defaultRowHeight="14.25" x14ac:dyDescent="0.2"/>
  <cols>
    <col min="1" max="1" width="2.19921875" customWidth="1"/>
    <col min="2" max="2" width="50.5" style="9" customWidth="1"/>
    <col min="3" max="3" width="10.59765625" customWidth="1"/>
    <col min="4" max="4" width="42.69921875" customWidth="1"/>
    <col min="5" max="5" width="15.59765625" customWidth="1"/>
    <col min="6" max="6" width="16.296875" style="35" customWidth="1"/>
    <col min="7" max="7" width="17.19921875" style="24" customWidth="1"/>
    <col min="8" max="8" width="10.59765625" style="17" customWidth="1"/>
  </cols>
  <sheetData>
    <row r="1" spans="1:8" s="4" customFormat="1" ht="11.25" x14ac:dyDescent="0.15">
      <c r="B1" s="9"/>
      <c r="F1" s="29"/>
      <c r="G1" s="19"/>
      <c r="H1" s="18"/>
    </row>
    <row r="2" spans="1:8" s="4" customFormat="1" ht="14.25" customHeight="1" x14ac:dyDescent="0.15">
      <c r="B2" s="41" t="str">
        <f>Report05_NAME</f>
        <v>Состав инвестиционного портфеля фонда по обязательному пенсионному страхованию на 30.07.2021</v>
      </c>
      <c r="C2" s="42"/>
      <c r="D2" s="42"/>
      <c r="E2" s="42"/>
      <c r="F2" s="42"/>
      <c r="G2" s="42"/>
      <c r="H2" s="42"/>
    </row>
    <row r="3" spans="1:8" s="4" customFormat="1" ht="14.25" customHeight="1" x14ac:dyDescent="0.15">
      <c r="B3" s="43" t="str">
        <f>Report28_FULLNAME</f>
        <v>Акционерное общество "Негосударственный пенсионный фонд "Доверие"</v>
      </c>
      <c r="C3" s="44"/>
      <c r="D3" s="44"/>
      <c r="E3" s="44"/>
      <c r="F3" s="44"/>
      <c r="G3" s="44"/>
      <c r="H3" s="44"/>
    </row>
    <row r="4" spans="1:8" s="4" customFormat="1" ht="11.25" x14ac:dyDescent="0.15">
      <c r="B4" s="9"/>
      <c r="F4" s="29"/>
      <c r="G4" s="19"/>
      <c r="H4" s="18"/>
    </row>
    <row r="5" spans="1:8" s="4" customFormat="1" ht="115.5" x14ac:dyDescent="0.15">
      <c r="B5" s="8" t="s">
        <v>24</v>
      </c>
      <c r="C5" s="8" t="s">
        <v>21</v>
      </c>
      <c r="D5" s="8" t="s">
        <v>13</v>
      </c>
      <c r="E5" s="8" t="s">
        <v>14</v>
      </c>
      <c r="F5" s="30" t="s">
        <v>33</v>
      </c>
      <c r="G5" s="20" t="s">
        <v>12</v>
      </c>
      <c r="H5" s="20" t="s">
        <v>6</v>
      </c>
    </row>
    <row r="6" spans="1:8" s="5" customFormat="1" ht="33" customHeight="1" x14ac:dyDescent="0.2">
      <c r="B6" s="10" t="s">
        <v>7</v>
      </c>
      <c r="C6" s="6"/>
      <c r="D6" s="6"/>
      <c r="E6" s="6"/>
      <c r="F6" s="31"/>
      <c r="G6" s="21"/>
      <c r="H6" s="25"/>
    </row>
    <row r="7" spans="1:8" s="5" customFormat="1" ht="35.25" customHeight="1" x14ac:dyDescent="0.2">
      <c r="B7" s="11" t="s">
        <v>47</v>
      </c>
      <c r="C7" s="14" t="s">
        <v>48</v>
      </c>
      <c r="D7" s="14" t="s">
        <v>49</v>
      </c>
      <c r="E7" s="14" t="s">
        <v>50</v>
      </c>
      <c r="F7" s="32">
        <v>303150</v>
      </c>
      <c r="G7" s="22">
        <v>306351264</v>
      </c>
      <c r="H7" s="22">
        <v>4.03</v>
      </c>
    </row>
    <row r="8" spans="1:8" s="5" customFormat="1" ht="35.25" customHeight="1" x14ac:dyDescent="0.2">
      <c r="B8" s="11" t="s">
        <v>51</v>
      </c>
      <c r="C8" s="14" t="s">
        <v>52</v>
      </c>
      <c r="D8" s="14" t="s">
        <v>49</v>
      </c>
      <c r="E8" s="14" t="s">
        <v>50</v>
      </c>
      <c r="F8" s="32">
        <v>85059</v>
      </c>
      <c r="G8" s="22">
        <v>92943073.310000002</v>
      </c>
      <c r="H8" s="22">
        <v>1.22</v>
      </c>
    </row>
    <row r="9" spans="1:8" s="7" customFormat="1" ht="35.25" customHeight="1" x14ac:dyDescent="0.2">
      <c r="A9" s="5"/>
      <c r="B9" s="11" t="s">
        <v>53</v>
      </c>
      <c r="C9" s="14" t="s">
        <v>54</v>
      </c>
      <c r="D9" s="14" t="s">
        <v>49</v>
      </c>
      <c r="E9" s="14" t="s">
        <v>50</v>
      </c>
      <c r="F9" s="32">
        <v>38256</v>
      </c>
      <c r="G9" s="22">
        <v>38725401.119999997</v>
      </c>
      <c r="H9" s="22">
        <v>0.51</v>
      </c>
    </row>
    <row r="10" spans="1:8" s="5" customFormat="1" ht="35.25" customHeight="1" x14ac:dyDescent="0.2">
      <c r="B10" s="11" t="s">
        <v>55</v>
      </c>
      <c r="C10" s="14" t="s">
        <v>56</v>
      </c>
      <c r="D10" s="14" t="s">
        <v>49</v>
      </c>
      <c r="E10" s="14" t="s">
        <v>50</v>
      </c>
      <c r="F10" s="32">
        <v>31678</v>
      </c>
      <c r="G10" s="22">
        <v>32245352.98</v>
      </c>
      <c r="H10" s="22">
        <v>0.42</v>
      </c>
    </row>
    <row r="11" spans="1:8" s="5" customFormat="1" ht="35.25" customHeight="1" x14ac:dyDescent="0.2">
      <c r="B11" s="11" t="s">
        <v>57</v>
      </c>
      <c r="C11" s="14" t="s">
        <v>58</v>
      </c>
      <c r="D11" s="14" t="s">
        <v>49</v>
      </c>
      <c r="E11" s="14" t="s">
        <v>50</v>
      </c>
      <c r="F11" s="32">
        <v>28025</v>
      </c>
      <c r="G11" s="22">
        <v>28970843.75</v>
      </c>
      <c r="H11" s="22">
        <v>0.38</v>
      </c>
    </row>
    <row r="12" spans="1:8" s="5" customFormat="1" ht="35.25" customHeight="1" x14ac:dyDescent="0.2">
      <c r="B12" s="11" t="s">
        <v>59</v>
      </c>
      <c r="C12" s="14" t="s">
        <v>60</v>
      </c>
      <c r="D12" s="14" t="s">
        <v>49</v>
      </c>
      <c r="E12" s="14" t="s">
        <v>50</v>
      </c>
      <c r="F12" s="32">
        <v>501724</v>
      </c>
      <c r="G12" s="22">
        <v>568990115.05999994</v>
      </c>
      <c r="H12" s="22">
        <v>7.48</v>
      </c>
    </row>
    <row r="13" spans="1:8" s="5" customFormat="1" ht="35.25" customHeight="1" x14ac:dyDescent="0.2">
      <c r="B13" s="11" t="s">
        <v>61</v>
      </c>
      <c r="C13" s="14" t="s">
        <v>62</v>
      </c>
      <c r="D13" s="14" t="s">
        <v>49</v>
      </c>
      <c r="E13" s="14" t="s">
        <v>50</v>
      </c>
      <c r="F13" s="32">
        <v>10120</v>
      </c>
      <c r="G13" s="22">
        <v>10867260.800000001</v>
      </c>
      <c r="H13" s="22">
        <v>0.14000000000000001</v>
      </c>
    </row>
    <row r="14" spans="1:8" s="5" customFormat="1" ht="35.25" customHeight="1" x14ac:dyDescent="0.2">
      <c r="B14" s="11" t="s">
        <v>63</v>
      </c>
      <c r="C14" s="14" t="s">
        <v>64</v>
      </c>
      <c r="D14" s="14" t="s">
        <v>49</v>
      </c>
      <c r="E14" s="14" t="s">
        <v>50</v>
      </c>
      <c r="F14" s="32">
        <v>17500</v>
      </c>
      <c r="G14" s="22">
        <v>18064550</v>
      </c>
      <c r="H14" s="22">
        <v>0.24</v>
      </c>
    </row>
    <row r="15" spans="1:8" s="5" customFormat="1" ht="35.25" customHeight="1" x14ac:dyDescent="0.2">
      <c r="B15" s="11" t="s">
        <v>65</v>
      </c>
      <c r="C15" s="14" t="s">
        <v>66</v>
      </c>
      <c r="D15" s="14" t="s">
        <v>49</v>
      </c>
      <c r="E15" s="14" t="s">
        <v>50</v>
      </c>
      <c r="F15" s="32">
        <v>2161</v>
      </c>
      <c r="G15" s="22">
        <v>2209708.94</v>
      </c>
      <c r="H15" s="22">
        <v>0.03</v>
      </c>
    </row>
    <row r="16" spans="1:8" s="5" customFormat="1" ht="35.25" customHeight="1" x14ac:dyDescent="0.2">
      <c r="B16" s="11" t="s">
        <v>67</v>
      </c>
      <c r="C16" s="14" t="s">
        <v>68</v>
      </c>
      <c r="D16" s="14" t="s">
        <v>49</v>
      </c>
      <c r="E16" s="14" t="s">
        <v>50</v>
      </c>
      <c r="F16" s="32">
        <v>9000</v>
      </c>
      <c r="G16" s="22">
        <v>9704880</v>
      </c>
      <c r="H16" s="22">
        <v>0.13</v>
      </c>
    </row>
    <row r="17" spans="1:8" s="5" customFormat="1" ht="35.25" customHeight="1" x14ac:dyDescent="0.2">
      <c r="B17" s="11" t="s">
        <v>69</v>
      </c>
      <c r="C17" s="14" t="s">
        <v>70</v>
      </c>
      <c r="D17" s="14" t="s">
        <v>49</v>
      </c>
      <c r="E17" s="14" t="s">
        <v>50</v>
      </c>
      <c r="F17" s="32">
        <v>52550</v>
      </c>
      <c r="G17" s="22">
        <v>53699268.5</v>
      </c>
      <c r="H17" s="22">
        <v>0.71</v>
      </c>
    </row>
    <row r="18" spans="1:8" s="5" customFormat="1" ht="35.25" customHeight="1" x14ac:dyDescent="0.2">
      <c r="B18" s="11" t="s">
        <v>71</v>
      </c>
      <c r="C18" s="14" t="s">
        <v>72</v>
      </c>
      <c r="D18" s="14" t="s">
        <v>49</v>
      </c>
      <c r="E18" s="14" t="s">
        <v>50</v>
      </c>
      <c r="F18" s="32">
        <v>536350</v>
      </c>
      <c r="G18" s="22">
        <v>571244692.42999995</v>
      </c>
      <c r="H18" s="22">
        <v>7.51</v>
      </c>
    </row>
    <row r="19" spans="1:8" s="5" customFormat="1" ht="35.25" customHeight="1" x14ac:dyDescent="0.2">
      <c r="B19" s="11" t="s">
        <v>73</v>
      </c>
      <c r="C19" s="14" t="s">
        <v>74</v>
      </c>
      <c r="D19" s="14" t="s">
        <v>49</v>
      </c>
      <c r="E19" s="14" t="s">
        <v>50</v>
      </c>
      <c r="F19" s="32">
        <v>30184</v>
      </c>
      <c r="G19" s="22">
        <v>31210859.68</v>
      </c>
      <c r="H19" s="22">
        <v>0.41</v>
      </c>
    </row>
    <row r="20" spans="1:8" s="5" customFormat="1" ht="35.25" customHeight="1" x14ac:dyDescent="0.2">
      <c r="B20" s="11" t="s">
        <v>75</v>
      </c>
      <c r="C20" s="14" t="s">
        <v>76</v>
      </c>
      <c r="D20" s="14" t="s">
        <v>49</v>
      </c>
      <c r="E20" s="14" t="s">
        <v>50</v>
      </c>
      <c r="F20" s="32">
        <v>20928</v>
      </c>
      <c r="G20" s="22">
        <v>19428927.359999999</v>
      </c>
      <c r="H20" s="22">
        <v>0.26</v>
      </c>
    </row>
    <row r="21" spans="1:8" s="36" customFormat="1" ht="35.25" customHeight="1" x14ac:dyDescent="0.2">
      <c r="B21" s="37" t="s">
        <v>77</v>
      </c>
      <c r="C21" s="38" t="s">
        <v>78</v>
      </c>
      <c r="D21" s="38" t="s">
        <v>49</v>
      </c>
      <c r="E21" s="38" t="s">
        <v>50</v>
      </c>
      <c r="F21" s="39">
        <v>14955</v>
      </c>
      <c r="G21" s="40">
        <f>14942736.9-3508.8</f>
        <v>14939228.1</v>
      </c>
      <c r="H21" s="40">
        <v>0.2</v>
      </c>
    </row>
    <row r="22" spans="1:8" s="5" customFormat="1" ht="35.25" customHeight="1" x14ac:dyDescent="0.2">
      <c r="B22" s="11" t="s">
        <v>79</v>
      </c>
      <c r="C22" s="14" t="s">
        <v>80</v>
      </c>
      <c r="D22" s="14" t="s">
        <v>49</v>
      </c>
      <c r="E22" s="14" t="s">
        <v>50</v>
      </c>
      <c r="F22" s="32">
        <v>157950</v>
      </c>
      <c r="G22" s="22">
        <v>157262347.25</v>
      </c>
      <c r="H22" s="22">
        <v>2.0699999999999998</v>
      </c>
    </row>
    <row r="23" spans="1:8" s="5" customFormat="1" ht="35.25" customHeight="1" x14ac:dyDescent="0.2">
      <c r="B23" s="11" t="s">
        <v>81</v>
      </c>
      <c r="C23" s="14" t="s">
        <v>82</v>
      </c>
      <c r="D23" s="14" t="s">
        <v>49</v>
      </c>
      <c r="E23" s="14" t="s">
        <v>50</v>
      </c>
      <c r="F23" s="32">
        <v>23872</v>
      </c>
      <c r="G23" s="22">
        <v>23799190.399999999</v>
      </c>
      <c r="H23" s="22">
        <v>0.31</v>
      </c>
    </row>
    <row r="24" spans="1:8" s="5" customFormat="1" ht="35.25" customHeight="1" x14ac:dyDescent="0.2">
      <c r="B24" s="11" t="s">
        <v>83</v>
      </c>
      <c r="C24" s="14" t="s">
        <v>84</v>
      </c>
      <c r="D24" s="14" t="s">
        <v>49</v>
      </c>
      <c r="E24" s="14" t="s">
        <v>50</v>
      </c>
      <c r="F24" s="32">
        <v>831349</v>
      </c>
      <c r="G24" s="22">
        <v>336714634.68000001</v>
      </c>
      <c r="H24" s="22">
        <v>4.43</v>
      </c>
    </row>
    <row r="25" spans="1:8" s="5" customFormat="1" ht="35.25" customHeight="1" x14ac:dyDescent="0.2">
      <c r="B25" s="11" t="s">
        <v>5</v>
      </c>
      <c r="C25" s="13"/>
      <c r="D25" s="13"/>
      <c r="E25" s="13"/>
      <c r="F25" s="33"/>
      <c r="G25" s="22">
        <f>SUM($G$7:$G$24)</f>
        <v>2317371598.3599997</v>
      </c>
      <c r="H25" s="22">
        <f>(G25/G173) *100</f>
        <v>30.480722597359144</v>
      </c>
    </row>
    <row r="26" spans="1:8" s="5" customFormat="1" ht="35.25" customHeight="1" x14ac:dyDescent="0.2">
      <c r="A26" s="7"/>
      <c r="B26" s="10" t="s">
        <v>8</v>
      </c>
      <c r="C26" s="15"/>
      <c r="D26" s="15"/>
      <c r="E26" s="15"/>
      <c r="F26" s="34"/>
      <c r="G26" s="23"/>
      <c r="H26" s="26"/>
    </row>
    <row r="27" spans="1:8" s="5" customFormat="1" ht="35.25" customHeight="1" x14ac:dyDescent="0.2">
      <c r="B27" s="11" t="s">
        <v>85</v>
      </c>
      <c r="C27" s="14" t="s">
        <v>86</v>
      </c>
      <c r="D27" s="14" t="s">
        <v>87</v>
      </c>
      <c r="E27" s="14" t="s">
        <v>88</v>
      </c>
      <c r="F27" s="32">
        <v>5800</v>
      </c>
      <c r="G27" s="22">
        <v>5824186</v>
      </c>
      <c r="H27" s="22">
        <v>0.08</v>
      </c>
    </row>
    <row r="28" spans="1:8" s="5" customFormat="1" ht="35.25" customHeight="1" x14ac:dyDescent="0.2">
      <c r="B28" s="11" t="s">
        <v>89</v>
      </c>
      <c r="C28" s="14" t="s">
        <v>90</v>
      </c>
      <c r="D28" s="14" t="s">
        <v>91</v>
      </c>
      <c r="E28" s="14" t="s">
        <v>92</v>
      </c>
      <c r="F28" s="32">
        <v>109843</v>
      </c>
      <c r="G28" s="22">
        <v>55536620.799999997</v>
      </c>
      <c r="H28" s="22">
        <v>0.73</v>
      </c>
    </row>
    <row r="29" spans="1:8" s="5" customFormat="1" ht="35.25" customHeight="1" x14ac:dyDescent="0.2">
      <c r="B29" s="11" t="s">
        <v>93</v>
      </c>
      <c r="C29" s="14" t="s">
        <v>94</v>
      </c>
      <c r="D29" s="14" t="s">
        <v>91</v>
      </c>
      <c r="E29" s="14" t="s">
        <v>92</v>
      </c>
      <c r="F29" s="32">
        <v>123002</v>
      </c>
      <c r="G29" s="22">
        <v>123589949.56</v>
      </c>
      <c r="H29" s="22">
        <v>1.63</v>
      </c>
    </row>
    <row r="30" spans="1:8" s="5" customFormat="1" ht="35.25" customHeight="1" x14ac:dyDescent="0.2">
      <c r="B30" s="11" t="s">
        <v>95</v>
      </c>
      <c r="C30" s="14" t="s">
        <v>96</v>
      </c>
      <c r="D30" s="14" t="s">
        <v>97</v>
      </c>
      <c r="E30" s="14" t="s">
        <v>98</v>
      </c>
      <c r="F30" s="32">
        <v>18996</v>
      </c>
      <c r="G30" s="22">
        <v>17686605.719999999</v>
      </c>
      <c r="H30" s="22">
        <v>0.23</v>
      </c>
    </row>
    <row r="31" spans="1:8" s="5" customFormat="1" ht="35.25" customHeight="1" x14ac:dyDescent="0.2">
      <c r="B31" s="11" t="s">
        <v>99</v>
      </c>
      <c r="C31" s="14" t="s">
        <v>100</v>
      </c>
      <c r="D31" s="14" t="s">
        <v>101</v>
      </c>
      <c r="E31" s="14" t="s">
        <v>102</v>
      </c>
      <c r="F31" s="32">
        <v>1</v>
      </c>
      <c r="G31" s="22">
        <v>823.91</v>
      </c>
      <c r="H31" s="22">
        <v>0</v>
      </c>
    </row>
    <row r="32" spans="1:8" s="5" customFormat="1" ht="35.25" customHeight="1" x14ac:dyDescent="0.2">
      <c r="B32" s="11" t="s">
        <v>103</v>
      </c>
      <c r="C32" s="14" t="s">
        <v>104</v>
      </c>
      <c r="D32" s="14" t="s">
        <v>105</v>
      </c>
      <c r="E32" s="14" t="s">
        <v>106</v>
      </c>
      <c r="F32" s="32">
        <v>4950</v>
      </c>
      <c r="G32" s="22">
        <v>4365644.24</v>
      </c>
      <c r="H32" s="22">
        <v>0.06</v>
      </c>
    </row>
    <row r="33" spans="2:8" s="5" customFormat="1" ht="35.25" customHeight="1" x14ac:dyDescent="0.2">
      <c r="B33" s="11" t="s">
        <v>107</v>
      </c>
      <c r="C33" s="14" t="s">
        <v>108</v>
      </c>
      <c r="D33" s="14" t="s">
        <v>91</v>
      </c>
      <c r="E33" s="14" t="s">
        <v>92</v>
      </c>
      <c r="F33" s="32">
        <v>137692</v>
      </c>
      <c r="G33" s="22">
        <v>130434254.68000001</v>
      </c>
      <c r="H33" s="22">
        <v>1.72</v>
      </c>
    </row>
    <row r="34" spans="2:8" s="5" customFormat="1" ht="35.25" customHeight="1" x14ac:dyDescent="0.2">
      <c r="B34" s="11" t="s">
        <v>109</v>
      </c>
      <c r="C34" s="14" t="s">
        <v>110</v>
      </c>
      <c r="D34" s="14" t="s">
        <v>111</v>
      </c>
      <c r="E34" s="14" t="s">
        <v>112</v>
      </c>
      <c r="F34" s="32">
        <v>4263</v>
      </c>
      <c r="G34" s="22">
        <v>4017777.22</v>
      </c>
      <c r="H34" s="22">
        <v>0.05</v>
      </c>
    </row>
    <row r="35" spans="2:8" s="5" customFormat="1" ht="35.25" customHeight="1" x14ac:dyDescent="0.2">
      <c r="B35" s="11" t="s">
        <v>5</v>
      </c>
      <c r="C35" s="13"/>
      <c r="D35" s="13"/>
      <c r="E35" s="13"/>
      <c r="F35" s="33"/>
      <c r="G35" s="22">
        <f>SUM($G$27:$G$34)</f>
        <v>341455862.13000005</v>
      </c>
      <c r="H35" s="22">
        <f>(G35/G173) *100</f>
        <v>4.4912181629360779</v>
      </c>
    </row>
    <row r="36" spans="2:8" s="5" customFormat="1" ht="35.25" customHeight="1" x14ac:dyDescent="0.2">
      <c r="B36" s="12" t="s">
        <v>15</v>
      </c>
      <c r="C36" s="13"/>
      <c r="D36" s="13"/>
      <c r="E36" s="13"/>
      <c r="F36" s="33"/>
      <c r="G36" s="22"/>
      <c r="H36" s="27"/>
    </row>
    <row r="37" spans="2:8" s="5" customFormat="1" ht="35.25" customHeight="1" x14ac:dyDescent="0.2">
      <c r="B37" s="11" t="s">
        <v>5</v>
      </c>
      <c r="C37" s="13"/>
      <c r="D37" s="13"/>
      <c r="E37" s="13"/>
      <c r="F37" s="33"/>
      <c r="G37" s="22"/>
      <c r="H37" s="22">
        <v>0</v>
      </c>
    </row>
    <row r="38" spans="2:8" s="5" customFormat="1" ht="35.25" customHeight="1" x14ac:dyDescent="0.2">
      <c r="B38" s="10" t="s">
        <v>16</v>
      </c>
      <c r="C38" s="13"/>
      <c r="D38" s="13"/>
      <c r="E38" s="13"/>
      <c r="F38" s="33"/>
      <c r="G38" s="22"/>
      <c r="H38" s="27"/>
    </row>
    <row r="39" spans="2:8" s="5" customFormat="1" ht="35.25" customHeight="1" x14ac:dyDescent="0.2">
      <c r="B39" s="11" t="s">
        <v>113</v>
      </c>
      <c r="C39" s="14" t="s">
        <v>114</v>
      </c>
      <c r="D39" s="14" t="s">
        <v>115</v>
      </c>
      <c r="E39" s="14" t="s">
        <v>116</v>
      </c>
      <c r="F39" s="32">
        <v>5000</v>
      </c>
      <c r="G39" s="22">
        <v>5016187.1500000004</v>
      </c>
      <c r="H39" s="22">
        <v>7.0000000000000007E-2</v>
      </c>
    </row>
    <row r="40" spans="2:8" s="5" customFormat="1" ht="35.25" customHeight="1" x14ac:dyDescent="0.2">
      <c r="B40" s="11" t="s">
        <v>117</v>
      </c>
      <c r="C40" s="14" t="s">
        <v>118</v>
      </c>
      <c r="D40" s="14" t="s">
        <v>119</v>
      </c>
      <c r="E40" s="14" t="s">
        <v>120</v>
      </c>
      <c r="F40" s="32">
        <v>87616</v>
      </c>
      <c r="G40" s="22">
        <v>90733377.280000001</v>
      </c>
      <c r="H40" s="22">
        <v>1.19</v>
      </c>
    </row>
    <row r="41" spans="2:8" s="5" customFormat="1" ht="35.25" customHeight="1" x14ac:dyDescent="0.2">
      <c r="B41" s="11" t="s">
        <v>121</v>
      </c>
      <c r="C41" s="14" t="s">
        <v>122</v>
      </c>
      <c r="D41" s="14" t="s">
        <v>123</v>
      </c>
      <c r="E41" s="14" t="s">
        <v>124</v>
      </c>
      <c r="F41" s="32">
        <v>56185</v>
      </c>
      <c r="G41" s="22">
        <v>57725079.100000001</v>
      </c>
      <c r="H41" s="22">
        <v>0.76</v>
      </c>
    </row>
    <row r="42" spans="2:8" s="5" customFormat="1" ht="35.25" customHeight="1" x14ac:dyDescent="0.2">
      <c r="B42" s="11" t="s">
        <v>125</v>
      </c>
      <c r="C42" s="14" t="s">
        <v>126</v>
      </c>
      <c r="D42" s="14" t="s">
        <v>119</v>
      </c>
      <c r="E42" s="14" t="s">
        <v>120</v>
      </c>
      <c r="F42" s="32">
        <v>4900</v>
      </c>
      <c r="G42" s="22">
        <v>5065865</v>
      </c>
      <c r="H42" s="22">
        <v>7.0000000000000007E-2</v>
      </c>
    </row>
    <row r="43" spans="2:8" s="5" customFormat="1" ht="35.25" customHeight="1" x14ac:dyDescent="0.2">
      <c r="B43" s="11" t="s">
        <v>127</v>
      </c>
      <c r="C43" s="14" t="s">
        <v>128</v>
      </c>
      <c r="D43" s="14" t="s">
        <v>129</v>
      </c>
      <c r="E43" s="14" t="s">
        <v>130</v>
      </c>
      <c r="F43" s="32">
        <v>3120</v>
      </c>
      <c r="G43" s="22">
        <v>2868061.87</v>
      </c>
      <c r="H43" s="22">
        <v>0.04</v>
      </c>
    </row>
    <row r="44" spans="2:8" s="5" customFormat="1" ht="35.25" customHeight="1" x14ac:dyDescent="0.2">
      <c r="B44" s="11" t="s">
        <v>131</v>
      </c>
      <c r="C44" s="14" t="s">
        <v>132</v>
      </c>
      <c r="D44" s="14" t="s">
        <v>133</v>
      </c>
      <c r="E44" s="14" t="s">
        <v>134</v>
      </c>
      <c r="F44" s="32">
        <v>247005</v>
      </c>
      <c r="G44" s="22">
        <v>267918913.34999999</v>
      </c>
      <c r="H44" s="22">
        <v>3.52</v>
      </c>
    </row>
    <row r="45" spans="2:8" s="5" customFormat="1" ht="35.25" customHeight="1" x14ac:dyDescent="0.2">
      <c r="B45" s="11" t="s">
        <v>135</v>
      </c>
      <c r="C45" s="14" t="s">
        <v>136</v>
      </c>
      <c r="D45" s="14" t="s">
        <v>123</v>
      </c>
      <c r="E45" s="14" t="s">
        <v>124</v>
      </c>
      <c r="F45" s="32">
        <v>100000</v>
      </c>
      <c r="G45" s="22">
        <v>102742486.06999999</v>
      </c>
      <c r="H45" s="22">
        <v>1.35</v>
      </c>
    </row>
    <row r="46" spans="2:8" s="5" customFormat="1" ht="35.25" customHeight="1" x14ac:dyDescent="0.2">
      <c r="B46" s="11" t="s">
        <v>137</v>
      </c>
      <c r="C46" s="14" t="s">
        <v>138</v>
      </c>
      <c r="D46" s="14" t="s">
        <v>119</v>
      </c>
      <c r="E46" s="14" t="s">
        <v>120</v>
      </c>
      <c r="F46" s="32">
        <v>289036</v>
      </c>
      <c r="G46" s="22">
        <v>291492528.86000001</v>
      </c>
      <c r="H46" s="22">
        <v>3.83</v>
      </c>
    </row>
    <row r="47" spans="2:8" s="5" customFormat="1" ht="35.25" customHeight="1" x14ac:dyDescent="0.2">
      <c r="B47" s="11" t="s">
        <v>139</v>
      </c>
      <c r="C47" s="14" t="s">
        <v>140</v>
      </c>
      <c r="D47" s="14" t="s">
        <v>141</v>
      </c>
      <c r="E47" s="14" t="s">
        <v>142</v>
      </c>
      <c r="F47" s="32">
        <v>2133</v>
      </c>
      <c r="G47" s="22">
        <v>2179297.3199999998</v>
      </c>
      <c r="H47" s="22">
        <v>0.03</v>
      </c>
    </row>
    <row r="48" spans="2:8" s="5" customFormat="1" ht="35.25" customHeight="1" x14ac:dyDescent="0.2">
      <c r="B48" s="11" t="s">
        <v>143</v>
      </c>
      <c r="C48" s="14" t="s">
        <v>144</v>
      </c>
      <c r="D48" s="14" t="s">
        <v>123</v>
      </c>
      <c r="E48" s="14" t="s">
        <v>124</v>
      </c>
      <c r="F48" s="32">
        <v>2973</v>
      </c>
      <c r="G48" s="22">
        <v>3017208.51</v>
      </c>
      <c r="H48" s="22">
        <v>0.04</v>
      </c>
    </row>
    <row r="49" spans="2:8" s="5" customFormat="1" ht="35.25" customHeight="1" x14ac:dyDescent="0.2">
      <c r="B49" s="11" t="s">
        <v>145</v>
      </c>
      <c r="C49" s="14" t="s">
        <v>146</v>
      </c>
      <c r="D49" s="14" t="s">
        <v>119</v>
      </c>
      <c r="E49" s="14" t="s">
        <v>120</v>
      </c>
      <c r="F49" s="32">
        <v>48827</v>
      </c>
      <c r="G49" s="22">
        <v>50381497.390000001</v>
      </c>
      <c r="H49" s="22">
        <v>0.66</v>
      </c>
    </row>
    <row r="50" spans="2:8" s="5" customFormat="1" ht="35.25" customHeight="1" x14ac:dyDescent="0.2">
      <c r="B50" s="11" t="s">
        <v>147</v>
      </c>
      <c r="C50" s="14" t="s">
        <v>148</v>
      </c>
      <c r="D50" s="14" t="s">
        <v>141</v>
      </c>
      <c r="E50" s="14" t="s">
        <v>142</v>
      </c>
      <c r="F50" s="32">
        <v>185010</v>
      </c>
      <c r="G50" s="22">
        <v>189054318.59999999</v>
      </c>
      <c r="H50" s="22">
        <v>2.4900000000000002</v>
      </c>
    </row>
    <row r="51" spans="2:8" s="5" customFormat="1" ht="35.25" customHeight="1" x14ac:dyDescent="0.2">
      <c r="B51" s="11" t="s">
        <v>149</v>
      </c>
      <c r="C51" s="14" t="s">
        <v>150</v>
      </c>
      <c r="D51" s="14" t="s">
        <v>129</v>
      </c>
      <c r="E51" s="14" t="s">
        <v>130</v>
      </c>
      <c r="F51" s="32">
        <v>165</v>
      </c>
      <c r="G51" s="22">
        <v>172059.96</v>
      </c>
      <c r="H51" s="22">
        <v>0</v>
      </c>
    </row>
    <row r="52" spans="2:8" s="5" customFormat="1" ht="35.25" customHeight="1" x14ac:dyDescent="0.2">
      <c r="B52" s="11" t="s">
        <v>151</v>
      </c>
      <c r="C52" s="14" t="s">
        <v>152</v>
      </c>
      <c r="D52" s="14" t="s">
        <v>153</v>
      </c>
      <c r="E52" s="14" t="s">
        <v>154</v>
      </c>
      <c r="F52" s="32">
        <v>26330</v>
      </c>
      <c r="G52" s="22">
        <v>27547762.5</v>
      </c>
      <c r="H52" s="22">
        <v>0.36</v>
      </c>
    </row>
    <row r="53" spans="2:8" s="5" customFormat="1" ht="35.25" customHeight="1" x14ac:dyDescent="0.2">
      <c r="B53" s="11" t="s">
        <v>155</v>
      </c>
      <c r="C53" s="14" t="s">
        <v>156</v>
      </c>
      <c r="D53" s="14" t="s">
        <v>157</v>
      </c>
      <c r="E53" s="14" t="s">
        <v>158</v>
      </c>
      <c r="F53" s="32">
        <v>8065</v>
      </c>
      <c r="G53" s="22">
        <v>8167667.4500000002</v>
      </c>
      <c r="H53" s="22">
        <v>0.11</v>
      </c>
    </row>
    <row r="54" spans="2:8" s="5" customFormat="1" ht="35.25" customHeight="1" x14ac:dyDescent="0.2">
      <c r="B54" s="11" t="s">
        <v>159</v>
      </c>
      <c r="C54" s="14" t="s">
        <v>160</v>
      </c>
      <c r="D54" s="14" t="s">
        <v>157</v>
      </c>
      <c r="E54" s="14" t="s">
        <v>158</v>
      </c>
      <c r="F54" s="32">
        <v>136915</v>
      </c>
      <c r="G54" s="22">
        <v>137444098.43000001</v>
      </c>
      <c r="H54" s="22">
        <v>1.81</v>
      </c>
    </row>
    <row r="55" spans="2:8" s="5" customFormat="1" ht="35.25" customHeight="1" x14ac:dyDescent="0.2">
      <c r="B55" s="11" t="s">
        <v>161</v>
      </c>
      <c r="C55" s="14" t="s">
        <v>162</v>
      </c>
      <c r="D55" s="14" t="s">
        <v>119</v>
      </c>
      <c r="E55" s="14" t="s">
        <v>120</v>
      </c>
      <c r="F55" s="32">
        <v>450</v>
      </c>
      <c r="G55" s="22">
        <v>476408.75</v>
      </c>
      <c r="H55" s="22">
        <v>0.01</v>
      </c>
    </row>
    <row r="56" spans="2:8" s="5" customFormat="1" ht="35.25" customHeight="1" x14ac:dyDescent="0.2">
      <c r="B56" s="11" t="s">
        <v>163</v>
      </c>
      <c r="C56" s="14" t="s">
        <v>164</v>
      </c>
      <c r="D56" s="14" t="s">
        <v>165</v>
      </c>
      <c r="E56" s="14" t="s">
        <v>166</v>
      </c>
      <c r="F56" s="32">
        <v>7000</v>
      </c>
      <c r="G56" s="22">
        <v>7244754.7199999997</v>
      </c>
      <c r="H56" s="22">
        <v>0.1</v>
      </c>
    </row>
    <row r="57" spans="2:8" s="5" customFormat="1" ht="35.25" customHeight="1" x14ac:dyDescent="0.2">
      <c r="B57" s="11" t="s">
        <v>167</v>
      </c>
      <c r="C57" s="14" t="s">
        <v>168</v>
      </c>
      <c r="D57" s="14" t="s">
        <v>169</v>
      </c>
      <c r="E57" s="14" t="s">
        <v>170</v>
      </c>
      <c r="F57" s="32">
        <v>830</v>
      </c>
      <c r="G57" s="22">
        <v>864801.9</v>
      </c>
      <c r="H57" s="22">
        <v>0.01</v>
      </c>
    </row>
    <row r="58" spans="2:8" s="5" customFormat="1" ht="35.25" customHeight="1" x14ac:dyDescent="0.2">
      <c r="B58" s="11" t="s">
        <v>171</v>
      </c>
      <c r="C58" s="14" t="s">
        <v>172</v>
      </c>
      <c r="D58" s="14" t="s">
        <v>173</v>
      </c>
      <c r="E58" s="14" t="s">
        <v>174</v>
      </c>
      <c r="F58" s="32">
        <v>2722</v>
      </c>
      <c r="G58" s="22">
        <v>2800039.74</v>
      </c>
      <c r="H58" s="22">
        <v>0.04</v>
      </c>
    </row>
    <row r="59" spans="2:8" s="5" customFormat="1" ht="35.25" customHeight="1" x14ac:dyDescent="0.2">
      <c r="B59" s="11" t="s">
        <v>175</v>
      </c>
      <c r="C59" s="14" t="s">
        <v>176</v>
      </c>
      <c r="D59" s="14" t="s">
        <v>177</v>
      </c>
      <c r="E59" s="14" t="s">
        <v>178</v>
      </c>
      <c r="F59" s="32">
        <v>2040</v>
      </c>
      <c r="G59" s="22">
        <v>2120600.4</v>
      </c>
      <c r="H59" s="22">
        <v>0.03</v>
      </c>
    </row>
    <row r="60" spans="2:8" s="5" customFormat="1" ht="35.25" customHeight="1" x14ac:dyDescent="0.2">
      <c r="B60" s="11" t="s">
        <v>179</v>
      </c>
      <c r="C60" s="14" t="s">
        <v>180</v>
      </c>
      <c r="D60" s="14" t="s">
        <v>181</v>
      </c>
      <c r="E60" s="14" t="s">
        <v>182</v>
      </c>
      <c r="F60" s="32">
        <v>10585</v>
      </c>
      <c r="G60" s="22">
        <v>10882438.5</v>
      </c>
      <c r="H60" s="22">
        <v>0.14000000000000001</v>
      </c>
    </row>
    <row r="61" spans="2:8" s="5" customFormat="1" ht="35.25" customHeight="1" x14ac:dyDescent="0.2">
      <c r="B61" s="11" t="s">
        <v>183</v>
      </c>
      <c r="C61" s="14" t="s">
        <v>184</v>
      </c>
      <c r="D61" s="14" t="s">
        <v>185</v>
      </c>
      <c r="E61" s="14" t="s">
        <v>186</v>
      </c>
      <c r="F61" s="32">
        <v>292006</v>
      </c>
      <c r="G61" s="22">
        <v>216510556.22</v>
      </c>
      <c r="H61" s="22">
        <v>2.85</v>
      </c>
    </row>
    <row r="62" spans="2:8" s="5" customFormat="1" ht="35.25" customHeight="1" x14ac:dyDescent="0.2">
      <c r="B62" s="11" t="s">
        <v>187</v>
      </c>
      <c r="C62" s="14" t="s">
        <v>188</v>
      </c>
      <c r="D62" s="14" t="s">
        <v>189</v>
      </c>
      <c r="E62" s="14" t="s">
        <v>190</v>
      </c>
      <c r="F62" s="32">
        <v>343391</v>
      </c>
      <c r="G62" s="22">
        <v>343928886.06999999</v>
      </c>
      <c r="H62" s="22">
        <v>4.5199999999999996</v>
      </c>
    </row>
    <row r="63" spans="2:8" s="5" customFormat="1" ht="35.25" customHeight="1" x14ac:dyDescent="0.2">
      <c r="B63" s="11" t="s">
        <v>191</v>
      </c>
      <c r="C63" s="14" t="s">
        <v>192</v>
      </c>
      <c r="D63" s="14" t="s">
        <v>193</v>
      </c>
      <c r="E63" s="14" t="s">
        <v>194</v>
      </c>
      <c r="F63" s="32">
        <v>10463</v>
      </c>
      <c r="G63" s="22">
        <v>10890622.810000001</v>
      </c>
      <c r="H63" s="22">
        <v>0.14000000000000001</v>
      </c>
    </row>
    <row r="64" spans="2:8" s="5" customFormat="1" ht="35.25" customHeight="1" x14ac:dyDescent="0.2">
      <c r="B64" s="11" t="s">
        <v>195</v>
      </c>
      <c r="C64" s="14" t="s">
        <v>196</v>
      </c>
      <c r="D64" s="14" t="s">
        <v>197</v>
      </c>
      <c r="E64" s="14" t="s">
        <v>198</v>
      </c>
      <c r="F64" s="32">
        <v>55669</v>
      </c>
      <c r="G64" s="22">
        <v>58545973.920000002</v>
      </c>
      <c r="H64" s="22">
        <v>0.77</v>
      </c>
    </row>
    <row r="65" spans="1:8" s="5" customFormat="1" ht="35.25" customHeight="1" x14ac:dyDescent="0.2">
      <c r="B65" s="11" t="s">
        <v>199</v>
      </c>
      <c r="C65" s="14" t="s">
        <v>200</v>
      </c>
      <c r="D65" s="14" t="s">
        <v>201</v>
      </c>
      <c r="E65" s="14" t="s">
        <v>202</v>
      </c>
      <c r="F65" s="32">
        <v>8128</v>
      </c>
      <c r="G65" s="22">
        <v>8126135.1100000003</v>
      </c>
      <c r="H65" s="22">
        <v>0.11</v>
      </c>
    </row>
    <row r="66" spans="1:8" s="36" customFormat="1" ht="35.25" customHeight="1" x14ac:dyDescent="0.2">
      <c r="B66" s="37" t="s">
        <v>203</v>
      </c>
      <c r="C66" s="38" t="s">
        <v>204</v>
      </c>
      <c r="D66" s="38" t="s">
        <v>119</v>
      </c>
      <c r="E66" s="38" t="s">
        <v>120</v>
      </c>
      <c r="F66" s="39">
        <v>17000</v>
      </c>
      <c r="G66" s="40">
        <f>17336600-0.4-398.4</f>
        <v>17336201.200000003</v>
      </c>
      <c r="H66" s="40">
        <v>0.23</v>
      </c>
    </row>
    <row r="67" spans="1:8" s="5" customFormat="1" ht="35.25" customHeight="1" x14ac:dyDescent="0.2">
      <c r="B67" s="11" t="s">
        <v>205</v>
      </c>
      <c r="C67" s="14" t="s">
        <v>206</v>
      </c>
      <c r="D67" s="14" t="s">
        <v>207</v>
      </c>
      <c r="E67" s="14" t="s">
        <v>208</v>
      </c>
      <c r="F67" s="32">
        <v>85701</v>
      </c>
      <c r="G67" s="22">
        <v>88015784.010000005</v>
      </c>
      <c r="H67" s="22">
        <v>1.1599999999999999</v>
      </c>
    </row>
    <row r="68" spans="1:8" s="5" customFormat="1" ht="35.25" customHeight="1" x14ac:dyDescent="0.2">
      <c r="B68" s="11" t="s">
        <v>209</v>
      </c>
      <c r="C68" s="14" t="s">
        <v>210</v>
      </c>
      <c r="D68" s="14" t="s">
        <v>211</v>
      </c>
      <c r="E68" s="14" t="s">
        <v>212</v>
      </c>
      <c r="F68" s="32">
        <v>9697</v>
      </c>
      <c r="G68" s="22">
        <v>10006916.119999999</v>
      </c>
      <c r="H68" s="22">
        <v>0.13</v>
      </c>
    </row>
    <row r="69" spans="1:8" s="7" customFormat="1" ht="35.25" customHeight="1" x14ac:dyDescent="0.2">
      <c r="A69" s="5"/>
      <c r="B69" s="11" t="s">
        <v>213</v>
      </c>
      <c r="C69" s="14" t="s">
        <v>214</v>
      </c>
      <c r="D69" s="14" t="s">
        <v>215</v>
      </c>
      <c r="E69" s="14" t="s">
        <v>216</v>
      </c>
      <c r="F69" s="32">
        <v>14600</v>
      </c>
      <c r="G69" s="22">
        <v>15159618</v>
      </c>
      <c r="H69" s="22">
        <v>0.2</v>
      </c>
    </row>
    <row r="70" spans="1:8" ht="35.25" customHeight="1" x14ac:dyDescent="0.2">
      <c r="A70" s="5"/>
      <c r="B70" s="11" t="s">
        <v>217</v>
      </c>
      <c r="C70" s="14" t="s">
        <v>218</v>
      </c>
      <c r="D70" s="14" t="s">
        <v>185</v>
      </c>
      <c r="E70" s="14" t="s">
        <v>186</v>
      </c>
      <c r="F70" s="32">
        <v>121532</v>
      </c>
      <c r="G70" s="22">
        <v>31551108.699999999</v>
      </c>
      <c r="H70" s="22">
        <v>0.41</v>
      </c>
    </row>
    <row r="71" spans="1:8" ht="35.25" customHeight="1" x14ac:dyDescent="0.2">
      <c r="A71" s="5"/>
      <c r="B71" s="11" t="s">
        <v>219</v>
      </c>
      <c r="C71" s="14" t="s">
        <v>220</v>
      </c>
      <c r="D71" s="14" t="s">
        <v>193</v>
      </c>
      <c r="E71" s="14" t="s">
        <v>194</v>
      </c>
      <c r="F71" s="32">
        <v>6242</v>
      </c>
      <c r="G71" s="22">
        <v>6334568.8600000003</v>
      </c>
      <c r="H71" s="22">
        <v>0.08</v>
      </c>
    </row>
    <row r="72" spans="1:8" ht="35.25" customHeight="1" x14ac:dyDescent="0.2">
      <c r="A72" s="5"/>
      <c r="B72" s="11" t="s">
        <v>221</v>
      </c>
      <c r="C72" s="14" t="s">
        <v>222</v>
      </c>
      <c r="D72" s="14" t="s">
        <v>223</v>
      </c>
      <c r="E72" s="14" t="s">
        <v>224</v>
      </c>
      <c r="F72" s="32">
        <v>129902</v>
      </c>
      <c r="G72" s="22">
        <v>130560603.14</v>
      </c>
      <c r="H72" s="22">
        <v>1.72</v>
      </c>
    </row>
    <row r="73" spans="1:8" ht="35.25" customHeight="1" x14ac:dyDescent="0.2">
      <c r="A73" s="5"/>
      <c r="B73" s="11" t="s">
        <v>225</v>
      </c>
      <c r="C73" s="14" t="s">
        <v>226</v>
      </c>
      <c r="D73" s="14" t="s">
        <v>165</v>
      </c>
      <c r="E73" s="14" t="s">
        <v>166</v>
      </c>
      <c r="F73" s="32">
        <v>9299</v>
      </c>
      <c r="G73" s="22">
        <v>9498928.5</v>
      </c>
      <c r="H73" s="22">
        <v>0.12</v>
      </c>
    </row>
    <row r="74" spans="1:8" ht="35.25" customHeight="1" x14ac:dyDescent="0.2">
      <c r="A74" s="5"/>
      <c r="B74" s="11" t="s">
        <v>227</v>
      </c>
      <c r="C74" s="14" t="s">
        <v>228</v>
      </c>
      <c r="D74" s="14" t="s">
        <v>169</v>
      </c>
      <c r="E74" s="14" t="s">
        <v>170</v>
      </c>
      <c r="F74" s="32">
        <v>23335</v>
      </c>
      <c r="G74" s="22">
        <v>24070985.899999999</v>
      </c>
      <c r="H74" s="22">
        <v>0.32</v>
      </c>
    </row>
    <row r="75" spans="1:8" ht="35.25" customHeight="1" x14ac:dyDescent="0.2">
      <c r="A75" s="5"/>
      <c r="B75" s="11" t="s">
        <v>229</v>
      </c>
      <c r="C75" s="14" t="s">
        <v>230</v>
      </c>
      <c r="D75" s="14" t="s">
        <v>207</v>
      </c>
      <c r="E75" s="14" t="s">
        <v>208</v>
      </c>
      <c r="F75" s="32">
        <v>203378</v>
      </c>
      <c r="G75" s="22">
        <v>210314198.55000001</v>
      </c>
      <c r="H75" s="22">
        <v>2.77</v>
      </c>
    </row>
    <row r="76" spans="1:8" ht="35.25" customHeight="1" x14ac:dyDescent="0.2">
      <c r="A76" s="5"/>
      <c r="B76" s="11" t="s">
        <v>231</v>
      </c>
      <c r="C76" s="14" t="s">
        <v>232</v>
      </c>
      <c r="D76" s="14" t="s">
        <v>233</v>
      </c>
      <c r="E76" s="14" t="s">
        <v>234</v>
      </c>
      <c r="F76" s="32">
        <v>4400</v>
      </c>
      <c r="G76" s="22">
        <v>4190384</v>
      </c>
      <c r="H76" s="22">
        <v>0.06</v>
      </c>
    </row>
    <row r="77" spans="1:8" ht="35.25" customHeight="1" x14ac:dyDescent="0.2">
      <c r="A77" s="5"/>
      <c r="B77" s="11" t="s">
        <v>235</v>
      </c>
      <c r="C77" s="14" t="s">
        <v>236</v>
      </c>
      <c r="D77" s="14" t="s">
        <v>237</v>
      </c>
      <c r="E77" s="14" t="s">
        <v>238</v>
      </c>
      <c r="F77" s="32">
        <v>7500</v>
      </c>
      <c r="G77" s="22">
        <v>7585950</v>
      </c>
      <c r="H77" s="22">
        <v>0.1</v>
      </c>
    </row>
    <row r="78" spans="1:8" ht="35.25" customHeight="1" x14ac:dyDescent="0.2">
      <c r="A78" s="5"/>
      <c r="B78" s="11" t="s">
        <v>239</v>
      </c>
      <c r="C78" s="14" t="s">
        <v>240</v>
      </c>
      <c r="D78" s="14" t="s">
        <v>201</v>
      </c>
      <c r="E78" s="14" t="s">
        <v>202</v>
      </c>
      <c r="F78" s="32">
        <v>291788</v>
      </c>
      <c r="G78" s="22">
        <v>306609268.79000002</v>
      </c>
      <c r="H78" s="22">
        <v>4.03</v>
      </c>
    </row>
    <row r="79" spans="1:8" ht="35.25" customHeight="1" x14ac:dyDescent="0.2">
      <c r="A79" s="5"/>
      <c r="B79" s="11" t="s">
        <v>241</v>
      </c>
      <c r="C79" s="14" t="s">
        <v>242</v>
      </c>
      <c r="D79" s="14" t="s">
        <v>169</v>
      </c>
      <c r="E79" s="14" t="s">
        <v>170</v>
      </c>
      <c r="F79" s="32">
        <v>85184</v>
      </c>
      <c r="G79" s="22">
        <v>88755765.120000005</v>
      </c>
      <c r="H79" s="22">
        <v>1.17</v>
      </c>
    </row>
    <row r="80" spans="1:8" ht="35.25" customHeight="1" x14ac:dyDescent="0.2">
      <c r="A80" s="5"/>
      <c r="B80" s="11" t="s">
        <v>243</v>
      </c>
      <c r="C80" s="14" t="s">
        <v>244</v>
      </c>
      <c r="D80" s="14" t="s">
        <v>245</v>
      </c>
      <c r="E80" s="14" t="s">
        <v>246</v>
      </c>
      <c r="F80" s="32">
        <v>274050</v>
      </c>
      <c r="G80" s="22">
        <v>287183753.37</v>
      </c>
      <c r="H80" s="22">
        <v>3.78</v>
      </c>
    </row>
    <row r="81" spans="1:8" ht="35.25" customHeight="1" x14ac:dyDescent="0.2">
      <c r="A81" s="5"/>
      <c r="B81" s="11" t="s">
        <v>247</v>
      </c>
      <c r="C81" s="14" t="s">
        <v>248</v>
      </c>
      <c r="D81" s="14" t="s">
        <v>249</v>
      </c>
      <c r="E81" s="14" t="s">
        <v>250</v>
      </c>
      <c r="F81" s="32">
        <v>2907</v>
      </c>
      <c r="G81" s="22">
        <v>3026944.94</v>
      </c>
      <c r="H81" s="22">
        <v>0.04</v>
      </c>
    </row>
    <row r="82" spans="1:8" ht="35.25" customHeight="1" x14ac:dyDescent="0.2">
      <c r="A82" s="5"/>
      <c r="B82" s="11" t="s">
        <v>251</v>
      </c>
      <c r="C82" s="14" t="s">
        <v>252</v>
      </c>
      <c r="D82" s="14" t="s">
        <v>153</v>
      </c>
      <c r="E82" s="14" t="s">
        <v>154</v>
      </c>
      <c r="F82" s="32">
        <v>4190</v>
      </c>
      <c r="G82" s="22">
        <v>4278409</v>
      </c>
      <c r="H82" s="22">
        <v>0.06</v>
      </c>
    </row>
    <row r="83" spans="1:8" ht="35.25" customHeight="1" x14ac:dyDescent="0.2">
      <c r="A83" s="5"/>
      <c r="B83" s="11" t="s">
        <v>253</v>
      </c>
      <c r="C83" s="14" t="s">
        <v>254</v>
      </c>
      <c r="D83" s="14" t="s">
        <v>119</v>
      </c>
      <c r="E83" s="14" t="s">
        <v>120</v>
      </c>
      <c r="F83" s="32">
        <v>66912</v>
      </c>
      <c r="G83" s="22">
        <v>68820627.159999996</v>
      </c>
      <c r="H83" s="22">
        <v>0.91</v>
      </c>
    </row>
    <row r="84" spans="1:8" ht="35.25" customHeight="1" x14ac:dyDescent="0.2">
      <c r="A84" s="5"/>
      <c r="B84" s="11" t="s">
        <v>255</v>
      </c>
      <c r="C84" s="14" t="s">
        <v>256</v>
      </c>
      <c r="D84" s="14" t="s">
        <v>245</v>
      </c>
      <c r="E84" s="14" t="s">
        <v>246</v>
      </c>
      <c r="F84" s="32">
        <v>96051</v>
      </c>
      <c r="G84" s="22">
        <v>100795919.40000001</v>
      </c>
      <c r="H84" s="22">
        <v>1.33</v>
      </c>
    </row>
    <row r="85" spans="1:8" ht="35.25" customHeight="1" x14ac:dyDescent="0.2">
      <c r="A85" s="5"/>
      <c r="B85" s="11" t="s">
        <v>257</v>
      </c>
      <c r="C85" s="14" t="s">
        <v>258</v>
      </c>
      <c r="D85" s="14" t="s">
        <v>165</v>
      </c>
      <c r="E85" s="14" t="s">
        <v>166</v>
      </c>
      <c r="F85" s="32">
        <v>13500</v>
      </c>
      <c r="G85" s="22">
        <v>13627980</v>
      </c>
      <c r="H85" s="22">
        <v>0.18</v>
      </c>
    </row>
    <row r="86" spans="1:8" ht="35.25" customHeight="1" x14ac:dyDescent="0.2">
      <c r="A86" s="5"/>
      <c r="B86" s="11" t="s">
        <v>259</v>
      </c>
      <c r="C86" s="14" t="s">
        <v>260</v>
      </c>
      <c r="D86" s="14" t="s">
        <v>245</v>
      </c>
      <c r="E86" s="14" t="s">
        <v>246</v>
      </c>
      <c r="F86" s="32">
        <v>6390</v>
      </c>
      <c r="G86" s="22">
        <v>6822475.9000000004</v>
      </c>
      <c r="H86" s="22">
        <v>0.09</v>
      </c>
    </row>
    <row r="87" spans="1:8" ht="35.25" customHeight="1" x14ac:dyDescent="0.2">
      <c r="A87" s="5"/>
      <c r="B87" s="11" t="s">
        <v>261</v>
      </c>
      <c r="C87" s="14" t="s">
        <v>262</v>
      </c>
      <c r="D87" s="14" t="s">
        <v>157</v>
      </c>
      <c r="E87" s="14" t="s">
        <v>158</v>
      </c>
      <c r="F87" s="32">
        <v>1000</v>
      </c>
      <c r="G87" s="22">
        <v>1020024.94</v>
      </c>
      <c r="H87" s="22">
        <v>0.01</v>
      </c>
    </row>
    <row r="88" spans="1:8" ht="35.25" customHeight="1" x14ac:dyDescent="0.2">
      <c r="A88" s="5"/>
      <c r="B88" s="11" t="s">
        <v>263</v>
      </c>
      <c r="C88" s="14" t="s">
        <v>264</v>
      </c>
      <c r="D88" s="14" t="s">
        <v>201</v>
      </c>
      <c r="E88" s="14" t="s">
        <v>202</v>
      </c>
      <c r="F88" s="32">
        <v>136675</v>
      </c>
      <c r="G88" s="22">
        <v>141319733.13</v>
      </c>
      <c r="H88" s="22">
        <v>1.86</v>
      </c>
    </row>
    <row r="89" spans="1:8" ht="35.25" customHeight="1" x14ac:dyDescent="0.2">
      <c r="A89" s="5"/>
      <c r="B89" s="11" t="s">
        <v>265</v>
      </c>
      <c r="C89" s="14" t="s">
        <v>266</v>
      </c>
      <c r="D89" s="14" t="s">
        <v>119</v>
      </c>
      <c r="E89" s="14" t="s">
        <v>120</v>
      </c>
      <c r="F89" s="32">
        <v>3797</v>
      </c>
      <c r="G89" s="22">
        <v>3985141.35</v>
      </c>
      <c r="H89" s="22">
        <v>0.05</v>
      </c>
    </row>
    <row r="90" spans="1:8" ht="35.25" customHeight="1" x14ac:dyDescent="0.2">
      <c r="A90" s="5"/>
      <c r="B90" s="11" t="s">
        <v>267</v>
      </c>
      <c r="C90" s="14" t="s">
        <v>268</v>
      </c>
      <c r="D90" s="14" t="s">
        <v>245</v>
      </c>
      <c r="E90" s="14" t="s">
        <v>246</v>
      </c>
      <c r="F90" s="32">
        <v>5500</v>
      </c>
      <c r="G90" s="22">
        <v>5674075</v>
      </c>
      <c r="H90" s="22">
        <v>7.0000000000000007E-2</v>
      </c>
    </row>
    <row r="91" spans="1:8" ht="35.25" customHeight="1" x14ac:dyDescent="0.2">
      <c r="A91" s="5"/>
      <c r="B91" s="11" t="s">
        <v>269</v>
      </c>
      <c r="C91" s="14" t="s">
        <v>270</v>
      </c>
      <c r="D91" s="14" t="s">
        <v>201</v>
      </c>
      <c r="E91" s="14" t="s">
        <v>202</v>
      </c>
      <c r="F91" s="32">
        <v>1599</v>
      </c>
      <c r="G91" s="22">
        <v>1565861.97</v>
      </c>
      <c r="H91" s="22">
        <v>0.02</v>
      </c>
    </row>
    <row r="92" spans="1:8" ht="35.25" customHeight="1" x14ac:dyDescent="0.2">
      <c r="A92" s="5"/>
      <c r="B92" s="11" t="s">
        <v>271</v>
      </c>
      <c r="C92" s="14" t="s">
        <v>272</v>
      </c>
      <c r="D92" s="14" t="s">
        <v>273</v>
      </c>
      <c r="E92" s="14" t="s">
        <v>274</v>
      </c>
      <c r="F92" s="32">
        <v>111498</v>
      </c>
      <c r="G92" s="22">
        <v>114650048.45999999</v>
      </c>
      <c r="H92" s="22">
        <v>1.51</v>
      </c>
    </row>
    <row r="93" spans="1:8" ht="35.25" customHeight="1" x14ac:dyDescent="0.2">
      <c r="A93" s="5"/>
      <c r="B93" s="11" t="s">
        <v>275</v>
      </c>
      <c r="C93" s="14" t="s">
        <v>276</v>
      </c>
      <c r="D93" s="14" t="s">
        <v>245</v>
      </c>
      <c r="E93" s="14" t="s">
        <v>246</v>
      </c>
      <c r="F93" s="32">
        <v>8211</v>
      </c>
      <c r="G93" s="22">
        <v>8368290</v>
      </c>
      <c r="H93" s="22">
        <v>0.11</v>
      </c>
    </row>
    <row r="94" spans="1:8" ht="35.25" customHeight="1" x14ac:dyDescent="0.2">
      <c r="A94" s="5"/>
      <c r="B94" s="11" t="s">
        <v>277</v>
      </c>
      <c r="C94" s="14" t="s">
        <v>278</v>
      </c>
      <c r="D94" s="14" t="s">
        <v>157</v>
      </c>
      <c r="E94" s="14" t="s">
        <v>158</v>
      </c>
      <c r="F94" s="32">
        <v>94857</v>
      </c>
      <c r="G94" s="22">
        <v>101620304.09999999</v>
      </c>
      <c r="H94" s="22">
        <v>1.34</v>
      </c>
    </row>
    <row r="95" spans="1:8" ht="35.25" customHeight="1" x14ac:dyDescent="0.2">
      <c r="A95" s="5"/>
      <c r="B95" s="11" t="s">
        <v>279</v>
      </c>
      <c r="C95" s="14" t="s">
        <v>280</v>
      </c>
      <c r="D95" s="14" t="s">
        <v>281</v>
      </c>
      <c r="E95" s="14" t="s">
        <v>282</v>
      </c>
      <c r="F95" s="32">
        <v>208681</v>
      </c>
      <c r="G95" s="22">
        <v>215600861.96000001</v>
      </c>
      <c r="H95" s="22">
        <v>2.84</v>
      </c>
    </row>
    <row r="96" spans="1:8" ht="35.25" customHeight="1" x14ac:dyDescent="0.2">
      <c r="A96" s="5"/>
      <c r="B96" s="11" t="s">
        <v>283</v>
      </c>
      <c r="C96" s="14" t="s">
        <v>284</v>
      </c>
      <c r="D96" s="14" t="s">
        <v>281</v>
      </c>
      <c r="E96" s="14" t="s">
        <v>282</v>
      </c>
      <c r="F96" s="32">
        <v>70594</v>
      </c>
      <c r="G96" s="22">
        <v>72437915.280000001</v>
      </c>
      <c r="H96" s="22">
        <v>0.95</v>
      </c>
    </row>
    <row r="97" spans="1:8" ht="35.25" customHeight="1" x14ac:dyDescent="0.2">
      <c r="A97" s="5"/>
      <c r="B97" s="11" t="s">
        <v>285</v>
      </c>
      <c r="C97" s="14" t="s">
        <v>286</v>
      </c>
      <c r="D97" s="14" t="s">
        <v>281</v>
      </c>
      <c r="E97" s="14" t="s">
        <v>282</v>
      </c>
      <c r="F97" s="32">
        <v>14365</v>
      </c>
      <c r="G97" s="22">
        <v>14316589.949999999</v>
      </c>
      <c r="H97" s="22">
        <v>0.19</v>
      </c>
    </row>
    <row r="98" spans="1:8" ht="35.25" customHeight="1" x14ac:dyDescent="0.2">
      <c r="A98" s="5"/>
      <c r="B98" s="11" t="s">
        <v>287</v>
      </c>
      <c r="C98" s="14" t="s">
        <v>288</v>
      </c>
      <c r="D98" s="14" t="s">
        <v>153</v>
      </c>
      <c r="E98" s="14" t="s">
        <v>154</v>
      </c>
      <c r="F98" s="32">
        <v>303311</v>
      </c>
      <c r="G98" s="22">
        <v>313602342.23000002</v>
      </c>
      <c r="H98" s="22">
        <v>4.12</v>
      </c>
    </row>
    <row r="99" spans="1:8" ht="35.25" customHeight="1" x14ac:dyDescent="0.2">
      <c r="A99" s="5"/>
      <c r="B99" s="11" t="s">
        <v>289</v>
      </c>
      <c r="C99" s="14" t="s">
        <v>290</v>
      </c>
      <c r="D99" s="14" t="s">
        <v>153</v>
      </c>
      <c r="E99" s="14" t="s">
        <v>154</v>
      </c>
      <c r="F99" s="32">
        <v>13719</v>
      </c>
      <c r="G99" s="22">
        <v>14057036.16</v>
      </c>
      <c r="H99" s="22">
        <v>0.18</v>
      </c>
    </row>
    <row r="100" spans="1:8" ht="35.25" customHeight="1" x14ac:dyDescent="0.2">
      <c r="A100" s="5"/>
      <c r="B100" s="11" t="s">
        <v>291</v>
      </c>
      <c r="C100" s="14" t="s">
        <v>292</v>
      </c>
      <c r="D100" s="14" t="s">
        <v>293</v>
      </c>
      <c r="E100" s="14" t="s">
        <v>294</v>
      </c>
      <c r="F100" s="32">
        <v>5700</v>
      </c>
      <c r="G100" s="22">
        <v>5750958</v>
      </c>
      <c r="H100" s="22">
        <v>0.08</v>
      </c>
    </row>
    <row r="101" spans="1:8" ht="35.25" customHeight="1" x14ac:dyDescent="0.2">
      <c r="A101" s="5"/>
      <c r="B101" s="11" t="s">
        <v>295</v>
      </c>
      <c r="C101" s="14" t="s">
        <v>296</v>
      </c>
      <c r="D101" s="14" t="s">
        <v>297</v>
      </c>
      <c r="E101" s="14" t="s">
        <v>298</v>
      </c>
      <c r="F101" s="32">
        <v>3000</v>
      </c>
      <c r="G101" s="22">
        <v>3082110</v>
      </c>
      <c r="H101" s="22">
        <v>0.04</v>
      </c>
    </row>
    <row r="102" spans="1:8" ht="35.25" customHeight="1" x14ac:dyDescent="0.2">
      <c r="A102" s="5"/>
      <c r="B102" s="11" t="s">
        <v>299</v>
      </c>
      <c r="C102" s="14" t="s">
        <v>300</v>
      </c>
      <c r="D102" s="14" t="s">
        <v>301</v>
      </c>
      <c r="E102" s="14" t="s">
        <v>302</v>
      </c>
      <c r="F102" s="32">
        <v>17100</v>
      </c>
      <c r="G102" s="22">
        <v>17249625</v>
      </c>
      <c r="H102" s="22">
        <v>0.23</v>
      </c>
    </row>
    <row r="103" spans="1:8" ht="35.25" customHeight="1" x14ac:dyDescent="0.2">
      <c r="A103" s="5"/>
      <c r="B103" s="11" t="s">
        <v>303</v>
      </c>
      <c r="C103" s="14" t="s">
        <v>304</v>
      </c>
      <c r="D103" s="14" t="s">
        <v>153</v>
      </c>
      <c r="E103" s="14" t="s">
        <v>154</v>
      </c>
      <c r="F103" s="32">
        <v>10000</v>
      </c>
      <c r="G103" s="22">
        <v>9692000</v>
      </c>
      <c r="H103" s="22">
        <v>0.13</v>
      </c>
    </row>
    <row r="104" spans="1:8" ht="35.25" customHeight="1" x14ac:dyDescent="0.2">
      <c r="A104" s="5"/>
      <c r="B104" s="11" t="s">
        <v>305</v>
      </c>
      <c r="C104" s="14" t="s">
        <v>306</v>
      </c>
      <c r="D104" s="14" t="s">
        <v>153</v>
      </c>
      <c r="E104" s="14" t="s">
        <v>154</v>
      </c>
      <c r="F104" s="32">
        <v>7175</v>
      </c>
      <c r="G104" s="22">
        <v>7012701.5</v>
      </c>
      <c r="H104" s="22">
        <v>0.09</v>
      </c>
    </row>
    <row r="105" spans="1:8" ht="35.25" customHeight="1" x14ac:dyDescent="0.2">
      <c r="A105" s="5"/>
      <c r="B105" s="11" t="s">
        <v>307</v>
      </c>
      <c r="C105" s="14" t="s">
        <v>308</v>
      </c>
      <c r="D105" s="14" t="s">
        <v>309</v>
      </c>
      <c r="E105" s="14" t="s">
        <v>310</v>
      </c>
      <c r="F105" s="32">
        <v>60000</v>
      </c>
      <c r="G105" s="22">
        <v>62104583.439999998</v>
      </c>
      <c r="H105" s="22">
        <v>0.82</v>
      </c>
    </row>
    <row r="106" spans="1:8" ht="35.25" customHeight="1" x14ac:dyDescent="0.2">
      <c r="A106" s="5"/>
      <c r="B106" s="11" t="s">
        <v>311</v>
      </c>
      <c r="C106" s="14" t="s">
        <v>312</v>
      </c>
      <c r="D106" s="14" t="s">
        <v>301</v>
      </c>
      <c r="E106" s="14" t="s">
        <v>302</v>
      </c>
      <c r="F106" s="32">
        <v>1059</v>
      </c>
      <c r="G106" s="22">
        <v>1076685.3</v>
      </c>
      <c r="H106" s="22">
        <v>0.01</v>
      </c>
    </row>
    <row r="107" spans="1:8" ht="35.25" customHeight="1" x14ac:dyDescent="0.2">
      <c r="A107" s="5"/>
      <c r="B107" s="11" t="s">
        <v>313</v>
      </c>
      <c r="C107" s="14" t="s">
        <v>314</v>
      </c>
      <c r="D107" s="14" t="s">
        <v>315</v>
      </c>
      <c r="E107" s="14" t="s">
        <v>316</v>
      </c>
      <c r="F107" s="32">
        <v>2245</v>
      </c>
      <c r="G107" s="22">
        <v>2227067.0099999998</v>
      </c>
      <c r="H107" s="22">
        <v>0.03</v>
      </c>
    </row>
    <row r="108" spans="1:8" ht="35.25" customHeight="1" x14ac:dyDescent="0.2">
      <c r="A108" s="5"/>
      <c r="B108" s="11" t="s">
        <v>317</v>
      </c>
      <c r="C108" s="14" t="s">
        <v>318</v>
      </c>
      <c r="D108" s="14" t="s">
        <v>315</v>
      </c>
      <c r="E108" s="14" t="s">
        <v>316</v>
      </c>
      <c r="F108" s="32">
        <v>7711</v>
      </c>
      <c r="G108" s="22">
        <v>7613224.5199999996</v>
      </c>
      <c r="H108" s="22">
        <v>0.1</v>
      </c>
    </row>
    <row r="109" spans="1:8" ht="35.25" customHeight="1" x14ac:dyDescent="0.2">
      <c r="A109" s="5"/>
      <c r="B109" s="11" t="s">
        <v>319</v>
      </c>
      <c r="C109" s="14" t="s">
        <v>320</v>
      </c>
      <c r="D109" s="14" t="s">
        <v>321</v>
      </c>
      <c r="E109" s="14" t="s">
        <v>322</v>
      </c>
      <c r="F109" s="32">
        <v>1040</v>
      </c>
      <c r="G109" s="22">
        <v>1030182.4</v>
      </c>
      <c r="H109" s="22">
        <v>0.01</v>
      </c>
    </row>
    <row r="110" spans="1:8" ht="35.25" customHeight="1" x14ac:dyDescent="0.2">
      <c r="A110" s="5"/>
      <c r="B110" s="11" t="s">
        <v>5</v>
      </c>
      <c r="C110" s="13"/>
      <c r="D110" s="13"/>
      <c r="E110" s="13"/>
      <c r="F110" s="33"/>
      <c r="G110" s="22">
        <f>SUM($G$39:$G$109)</f>
        <v>4463521379.3400002</v>
      </c>
      <c r="H110" s="22">
        <f>(G110/G173) *100</f>
        <v>58.709339955373466</v>
      </c>
    </row>
    <row r="111" spans="1:8" ht="35.25" customHeight="1" x14ac:dyDescent="0.2">
      <c r="A111" s="5"/>
      <c r="B111" s="12" t="s">
        <v>27</v>
      </c>
      <c r="C111" s="16"/>
      <c r="D111" s="13"/>
      <c r="E111" s="13"/>
      <c r="F111" s="33"/>
      <c r="G111" s="22"/>
      <c r="H111" s="27"/>
    </row>
    <row r="112" spans="1:8" ht="35.25" customHeight="1" x14ac:dyDescent="0.2">
      <c r="A112" s="5"/>
      <c r="B112" s="11" t="s">
        <v>5</v>
      </c>
      <c r="C112" s="13"/>
      <c r="D112" s="13"/>
      <c r="E112" s="13"/>
      <c r="F112" s="33"/>
      <c r="G112" s="22"/>
      <c r="H112" s="22">
        <v>0</v>
      </c>
    </row>
    <row r="113" spans="1:8" ht="35.25" customHeight="1" x14ac:dyDescent="0.2">
      <c r="A113" s="5"/>
      <c r="B113" s="10" t="s">
        <v>9</v>
      </c>
      <c r="C113" s="13"/>
      <c r="D113" s="13"/>
      <c r="E113" s="13"/>
      <c r="F113" s="33"/>
      <c r="G113" s="22"/>
      <c r="H113" s="27"/>
    </row>
    <row r="114" spans="1:8" ht="35.25" customHeight="1" x14ac:dyDescent="0.2">
      <c r="A114" s="5"/>
      <c r="B114" s="11" t="s">
        <v>5</v>
      </c>
      <c r="C114" s="13"/>
      <c r="D114" s="13"/>
      <c r="E114" s="13"/>
      <c r="F114" s="33"/>
      <c r="G114" s="22"/>
      <c r="H114" s="22">
        <v>0</v>
      </c>
    </row>
    <row r="115" spans="1:8" ht="35.25" customHeight="1" x14ac:dyDescent="0.2">
      <c r="A115" s="5"/>
      <c r="B115" s="10" t="s">
        <v>10</v>
      </c>
      <c r="C115" s="13"/>
      <c r="D115" s="13"/>
      <c r="E115" s="13"/>
      <c r="F115" s="33"/>
      <c r="G115" s="22"/>
      <c r="H115" s="22"/>
    </row>
    <row r="116" spans="1:8" ht="35.25" customHeight="1" x14ac:dyDescent="0.2">
      <c r="A116" s="5"/>
      <c r="B116" s="11" t="s">
        <v>5</v>
      </c>
      <c r="C116" s="13"/>
      <c r="D116" s="13"/>
      <c r="E116" s="13"/>
      <c r="F116" s="33"/>
      <c r="G116" s="22"/>
      <c r="H116" s="22">
        <v>0</v>
      </c>
    </row>
    <row r="117" spans="1:8" ht="35.25" customHeight="1" x14ac:dyDescent="0.2">
      <c r="A117" s="5"/>
      <c r="B117" s="10" t="s">
        <v>28</v>
      </c>
      <c r="C117" s="13"/>
      <c r="D117" s="13"/>
      <c r="E117" s="13"/>
      <c r="F117" s="33"/>
      <c r="G117" s="22"/>
      <c r="H117" s="27"/>
    </row>
    <row r="118" spans="1:8" ht="35.25" customHeight="1" x14ac:dyDescent="0.2">
      <c r="A118" s="5"/>
      <c r="B118" s="11" t="s">
        <v>5</v>
      </c>
      <c r="C118" s="13"/>
      <c r="D118" s="13"/>
      <c r="E118" s="13"/>
      <c r="F118" s="33"/>
      <c r="G118" s="22"/>
      <c r="H118" s="22">
        <v>0</v>
      </c>
    </row>
    <row r="119" spans="1:8" ht="35.25" customHeight="1" x14ac:dyDescent="0.2">
      <c r="A119" s="5"/>
      <c r="B119" s="10" t="s">
        <v>32</v>
      </c>
      <c r="C119" s="13"/>
      <c r="D119" s="13"/>
      <c r="E119" s="13"/>
      <c r="F119" s="33"/>
      <c r="G119" s="22"/>
      <c r="H119" s="27"/>
    </row>
    <row r="120" spans="1:8" ht="35.25" customHeight="1" x14ac:dyDescent="0.2">
      <c r="A120" s="5"/>
      <c r="B120" s="11" t="s">
        <v>5</v>
      </c>
      <c r="C120" s="13"/>
      <c r="D120" s="13"/>
      <c r="E120" s="13"/>
      <c r="F120" s="33"/>
      <c r="G120" s="22"/>
      <c r="H120" s="22">
        <v>0</v>
      </c>
    </row>
    <row r="121" spans="1:8" ht="35.25" customHeight="1" x14ac:dyDescent="0.2">
      <c r="A121" s="5"/>
      <c r="B121" s="12" t="s">
        <v>29</v>
      </c>
      <c r="C121" s="13"/>
      <c r="D121" s="13"/>
      <c r="E121" s="13"/>
      <c r="F121" s="33"/>
      <c r="G121" s="22"/>
      <c r="H121" s="28"/>
    </row>
    <row r="122" spans="1:8" ht="35.25" customHeight="1" x14ac:dyDescent="0.2">
      <c r="A122" s="5"/>
      <c r="B122" s="11" t="s">
        <v>323</v>
      </c>
      <c r="C122" s="14"/>
      <c r="D122" s="14" t="s">
        <v>324</v>
      </c>
      <c r="E122" s="14" t="s">
        <v>325</v>
      </c>
      <c r="F122" s="32"/>
      <c r="G122" s="22">
        <v>224078.59</v>
      </c>
      <c r="H122" s="22">
        <v>0</v>
      </c>
    </row>
    <row r="123" spans="1:8" ht="35.25" customHeight="1" x14ac:dyDescent="0.2">
      <c r="A123" s="5"/>
      <c r="B123" s="11" t="s">
        <v>326</v>
      </c>
      <c r="C123" s="14"/>
      <c r="D123" s="14" t="s">
        <v>324</v>
      </c>
      <c r="E123" s="14" t="s">
        <v>325</v>
      </c>
      <c r="F123" s="32"/>
      <c r="G123" s="22">
        <v>260146.73</v>
      </c>
      <c r="H123" s="22">
        <v>0</v>
      </c>
    </row>
    <row r="124" spans="1:8" ht="35.25" customHeight="1" x14ac:dyDescent="0.2">
      <c r="A124" s="5"/>
      <c r="B124" s="11" t="s">
        <v>327</v>
      </c>
      <c r="C124" s="14"/>
      <c r="D124" s="14" t="s">
        <v>324</v>
      </c>
      <c r="E124" s="14" t="s">
        <v>325</v>
      </c>
      <c r="F124" s="32"/>
      <c r="G124" s="22">
        <v>200695.03</v>
      </c>
      <c r="H124" s="22">
        <v>0</v>
      </c>
    </row>
    <row r="125" spans="1:8" ht="35.25" customHeight="1" x14ac:dyDescent="0.2">
      <c r="A125" s="5"/>
      <c r="B125" s="11" t="s">
        <v>328</v>
      </c>
      <c r="C125" s="14"/>
      <c r="D125" s="14" t="s">
        <v>324</v>
      </c>
      <c r="E125" s="14" t="s">
        <v>325</v>
      </c>
      <c r="F125" s="32"/>
      <c r="G125" s="22">
        <v>176001.6</v>
      </c>
      <c r="H125" s="22">
        <v>0</v>
      </c>
    </row>
    <row r="126" spans="1:8" ht="35.25" customHeight="1" x14ac:dyDescent="0.2">
      <c r="A126" s="5"/>
      <c r="B126" s="11" t="s">
        <v>329</v>
      </c>
      <c r="C126" s="14"/>
      <c r="D126" s="14" t="s">
        <v>324</v>
      </c>
      <c r="E126" s="14" t="s">
        <v>325</v>
      </c>
      <c r="F126" s="32"/>
      <c r="G126" s="22">
        <v>60185.36</v>
      </c>
      <c r="H126" s="22">
        <v>0</v>
      </c>
    </row>
    <row r="127" spans="1:8" ht="35.25" customHeight="1" x14ac:dyDescent="0.2">
      <c r="A127" s="5"/>
      <c r="B127" s="11" t="s">
        <v>330</v>
      </c>
      <c r="C127" s="14"/>
      <c r="D127" s="14" t="s">
        <v>331</v>
      </c>
      <c r="E127" s="14" t="s">
        <v>310</v>
      </c>
      <c r="F127" s="32"/>
      <c r="G127" s="22">
        <v>1021914.57</v>
      </c>
      <c r="H127" s="22">
        <v>0.01</v>
      </c>
    </row>
    <row r="128" spans="1:8" ht="35.25" customHeight="1" x14ac:dyDescent="0.2">
      <c r="A128" s="5"/>
      <c r="B128" s="11" t="s">
        <v>5</v>
      </c>
      <c r="C128" s="13"/>
      <c r="D128" s="13"/>
      <c r="E128" s="13"/>
      <c r="F128" s="33"/>
      <c r="G128" s="22">
        <f>SUM($G$122:$G$127)</f>
        <v>1943021.88</v>
      </c>
      <c r="H128" s="22">
        <f>(G128/G173) *100</f>
        <v>2.5556846802986831E-2</v>
      </c>
    </row>
    <row r="129" spans="1:8" ht="35.25" customHeight="1" x14ac:dyDescent="0.2">
      <c r="A129" s="5"/>
      <c r="B129" s="12" t="s">
        <v>30</v>
      </c>
      <c r="C129" s="13"/>
      <c r="D129" s="13"/>
      <c r="E129" s="13"/>
      <c r="F129" s="33"/>
      <c r="G129" s="22"/>
      <c r="H129" s="27"/>
    </row>
    <row r="130" spans="1:8" ht="35.25" customHeight="1" x14ac:dyDescent="0.2">
      <c r="A130" s="5"/>
      <c r="B130" s="11" t="s">
        <v>332</v>
      </c>
      <c r="C130" s="14"/>
      <c r="D130" s="14" t="s">
        <v>324</v>
      </c>
      <c r="E130" s="14" t="s">
        <v>325</v>
      </c>
      <c r="F130" s="32"/>
      <c r="G130" s="22">
        <v>93267075.590000004</v>
      </c>
      <c r="H130" s="22">
        <v>1.23</v>
      </c>
    </row>
    <row r="131" spans="1:8" ht="35.25" customHeight="1" x14ac:dyDescent="0.2">
      <c r="A131" s="5"/>
      <c r="B131" s="11" t="s">
        <v>333</v>
      </c>
      <c r="C131" s="14"/>
      <c r="D131" s="14" t="s">
        <v>334</v>
      </c>
      <c r="E131" s="14" t="s">
        <v>316</v>
      </c>
      <c r="F131" s="32"/>
      <c r="G131" s="22">
        <v>112683835.62</v>
      </c>
      <c r="H131" s="22">
        <v>1.48</v>
      </c>
    </row>
    <row r="132" spans="1:8" ht="35.25" customHeight="1" x14ac:dyDescent="0.2">
      <c r="A132" s="5"/>
      <c r="B132" s="11" t="s">
        <v>335</v>
      </c>
      <c r="C132" s="14"/>
      <c r="D132" s="14" t="s">
        <v>334</v>
      </c>
      <c r="E132" s="14" t="s">
        <v>316</v>
      </c>
      <c r="F132" s="32"/>
      <c r="G132" s="22">
        <v>104531819.90000001</v>
      </c>
      <c r="H132" s="22">
        <v>1.37</v>
      </c>
    </row>
    <row r="133" spans="1:8" ht="35.25" customHeight="1" x14ac:dyDescent="0.2">
      <c r="A133" s="5"/>
      <c r="B133" s="11" t="s">
        <v>336</v>
      </c>
      <c r="C133" s="14"/>
      <c r="D133" s="14" t="s">
        <v>334</v>
      </c>
      <c r="E133" s="14" t="s">
        <v>316</v>
      </c>
      <c r="F133" s="32"/>
      <c r="G133" s="22">
        <v>114914847.37</v>
      </c>
      <c r="H133" s="22">
        <v>1.51</v>
      </c>
    </row>
    <row r="134" spans="1:8" ht="35.25" customHeight="1" x14ac:dyDescent="0.2">
      <c r="A134" s="5"/>
      <c r="B134" s="11" t="s">
        <v>5</v>
      </c>
      <c r="C134" s="13"/>
      <c r="D134" s="13"/>
      <c r="E134" s="13"/>
      <c r="F134" s="33"/>
      <c r="G134" s="22">
        <f>SUM($G$130:$G$133)</f>
        <v>425397578.48000002</v>
      </c>
      <c r="H134" s="22">
        <f>(G134/G173) *100</f>
        <v>5.5953156552076129</v>
      </c>
    </row>
    <row r="135" spans="1:8" ht="35.25" customHeight="1" x14ac:dyDescent="0.2">
      <c r="A135" s="5"/>
      <c r="B135" s="10" t="s">
        <v>11</v>
      </c>
      <c r="C135" s="13"/>
      <c r="D135" s="13"/>
      <c r="E135" s="13"/>
      <c r="F135" s="33"/>
      <c r="G135" s="22"/>
      <c r="H135" s="27"/>
    </row>
    <row r="136" spans="1:8" ht="35.25" customHeight="1" x14ac:dyDescent="0.2">
      <c r="A136" s="5"/>
      <c r="B136" s="11" t="s">
        <v>5</v>
      </c>
      <c r="C136" s="13"/>
      <c r="D136" s="13"/>
      <c r="E136" s="13"/>
      <c r="F136" s="33"/>
      <c r="G136" s="22"/>
      <c r="H136" s="22">
        <v>0</v>
      </c>
    </row>
    <row r="137" spans="1:8" ht="35.25" customHeight="1" x14ac:dyDescent="0.2">
      <c r="A137" s="5"/>
      <c r="B137" s="10" t="s">
        <v>25</v>
      </c>
      <c r="C137" s="13"/>
      <c r="D137" s="13"/>
      <c r="E137" s="13"/>
      <c r="F137" s="33"/>
      <c r="G137" s="22"/>
      <c r="H137" s="27"/>
    </row>
    <row r="138" spans="1:8" ht="35.25" customHeight="1" x14ac:dyDescent="0.2">
      <c r="A138" s="5"/>
      <c r="B138" s="11" t="s">
        <v>337</v>
      </c>
      <c r="C138" s="14"/>
      <c r="D138" s="14" t="s">
        <v>321</v>
      </c>
      <c r="E138" s="14" t="s">
        <v>322</v>
      </c>
      <c r="F138" s="32"/>
      <c r="G138" s="22">
        <v>30585.29</v>
      </c>
      <c r="H138" s="22">
        <v>0</v>
      </c>
    </row>
    <row r="139" spans="1:8" ht="35.25" customHeight="1" x14ac:dyDescent="0.2">
      <c r="A139" s="5"/>
      <c r="B139" s="11" t="s">
        <v>338</v>
      </c>
      <c r="C139" s="14"/>
      <c r="D139" s="14" t="s">
        <v>339</v>
      </c>
      <c r="E139" s="14" t="s">
        <v>340</v>
      </c>
      <c r="F139" s="32"/>
      <c r="G139" s="22">
        <v>25577065.84</v>
      </c>
      <c r="H139" s="22">
        <v>0.34</v>
      </c>
    </row>
    <row r="140" spans="1:8" ht="35.25" customHeight="1" x14ac:dyDescent="0.2">
      <c r="A140" s="5"/>
      <c r="B140" s="11" t="s">
        <v>341</v>
      </c>
      <c r="C140" s="14"/>
      <c r="D140" s="14" t="s">
        <v>339</v>
      </c>
      <c r="E140" s="14" t="s">
        <v>340</v>
      </c>
      <c r="F140" s="32"/>
      <c r="G140" s="22">
        <v>15915667.439999999</v>
      </c>
      <c r="H140" s="22">
        <v>0.21</v>
      </c>
    </row>
    <row r="141" spans="1:8" ht="35.25" customHeight="1" x14ac:dyDescent="0.2">
      <c r="A141" s="5"/>
      <c r="B141" s="11" t="s">
        <v>342</v>
      </c>
      <c r="C141" s="14"/>
      <c r="D141" s="14" t="s">
        <v>339</v>
      </c>
      <c r="E141" s="14" t="s">
        <v>340</v>
      </c>
      <c r="F141" s="32"/>
      <c r="G141" s="22">
        <v>1304517.3600000001</v>
      </c>
      <c r="H141" s="22">
        <v>0.02</v>
      </c>
    </row>
    <row r="142" spans="1:8" ht="35.25" customHeight="1" x14ac:dyDescent="0.2">
      <c r="A142" s="5"/>
      <c r="B142" s="11" t="s">
        <v>343</v>
      </c>
      <c r="C142" s="14"/>
      <c r="D142" s="14" t="s">
        <v>339</v>
      </c>
      <c r="E142" s="14" t="s">
        <v>340</v>
      </c>
      <c r="F142" s="32"/>
      <c r="G142" s="22">
        <v>1489502.12</v>
      </c>
      <c r="H142" s="22">
        <v>0.02</v>
      </c>
    </row>
    <row r="143" spans="1:8" ht="35.25" customHeight="1" x14ac:dyDescent="0.2">
      <c r="A143" s="5"/>
      <c r="B143" s="11" t="s">
        <v>5</v>
      </c>
      <c r="C143" s="13"/>
      <c r="D143" s="13"/>
      <c r="E143" s="13"/>
      <c r="F143" s="33"/>
      <c r="G143" s="22">
        <f>SUM($G$138:$G$142)</f>
        <v>44317338.049999997</v>
      </c>
      <c r="H143" s="22">
        <f>(G143/G173) *100</f>
        <v>0.58291233409066356</v>
      </c>
    </row>
    <row r="144" spans="1:8" ht="35.25" customHeight="1" x14ac:dyDescent="0.2">
      <c r="A144" s="5"/>
      <c r="B144" s="10" t="s">
        <v>17</v>
      </c>
      <c r="C144" s="13"/>
      <c r="D144" s="13"/>
      <c r="E144" s="13"/>
      <c r="F144" s="33"/>
      <c r="G144" s="22"/>
      <c r="H144" s="27"/>
    </row>
    <row r="145" spans="1:8" ht="35.25" customHeight="1" x14ac:dyDescent="0.2">
      <c r="A145" s="5"/>
      <c r="B145" s="11" t="s">
        <v>131</v>
      </c>
      <c r="C145" s="14"/>
      <c r="D145" s="14" t="s">
        <v>133</v>
      </c>
      <c r="E145" s="14" t="s">
        <v>134</v>
      </c>
      <c r="F145" s="32"/>
      <c r="G145" s="22">
        <v>0.78</v>
      </c>
      <c r="H145" s="22">
        <v>0</v>
      </c>
    </row>
    <row r="146" spans="1:8" ht="35.25" customHeight="1" x14ac:dyDescent="0.2">
      <c r="A146" s="5"/>
      <c r="B146" s="11" t="s">
        <v>253</v>
      </c>
      <c r="C146" s="14"/>
      <c r="D146" s="14" t="s">
        <v>119</v>
      </c>
      <c r="E146" s="14" t="s">
        <v>120</v>
      </c>
      <c r="F146" s="32"/>
      <c r="G146" s="22">
        <v>210.15</v>
      </c>
      <c r="H146" s="22">
        <v>0</v>
      </c>
    </row>
    <row r="147" spans="1:8" ht="35.25" customHeight="1" x14ac:dyDescent="0.2">
      <c r="A147" s="5"/>
      <c r="B147" s="11" t="s">
        <v>5</v>
      </c>
      <c r="C147" s="13"/>
      <c r="D147" s="13"/>
      <c r="E147" s="13"/>
      <c r="F147" s="33"/>
      <c r="G147" s="22">
        <f>SUM($G$145:$G$146)</f>
        <v>210.93</v>
      </c>
      <c r="H147" s="22">
        <f>(G147/G173) *100</f>
        <v>2.7743926878239851E-6</v>
      </c>
    </row>
    <row r="148" spans="1:8" ht="35.25" customHeight="1" x14ac:dyDescent="0.2">
      <c r="A148" s="5"/>
      <c r="B148" s="10" t="s">
        <v>18</v>
      </c>
      <c r="C148" s="13"/>
      <c r="D148" s="13"/>
      <c r="E148" s="13"/>
      <c r="F148" s="33"/>
      <c r="G148" s="22"/>
      <c r="H148" s="27"/>
    </row>
    <row r="149" spans="1:8" ht="35.25" customHeight="1" x14ac:dyDescent="0.2">
      <c r="A149" s="5"/>
      <c r="B149" s="11" t="s">
        <v>65</v>
      </c>
      <c r="C149" s="14"/>
      <c r="D149" s="14" t="s">
        <v>49</v>
      </c>
      <c r="E149" s="14" t="s">
        <v>50</v>
      </c>
      <c r="F149" s="32"/>
      <c r="G149" s="22">
        <v>402.29</v>
      </c>
      <c r="H149" s="22">
        <v>0</v>
      </c>
    </row>
    <row r="150" spans="1:8" ht="35.25" customHeight="1" x14ac:dyDescent="0.2">
      <c r="A150" s="5"/>
      <c r="B150" s="11" t="s">
        <v>131</v>
      </c>
      <c r="C150" s="14"/>
      <c r="D150" s="14" t="s">
        <v>133</v>
      </c>
      <c r="E150" s="14" t="s">
        <v>134</v>
      </c>
      <c r="F150" s="32"/>
      <c r="G150" s="22">
        <v>3</v>
      </c>
      <c r="H150" s="22">
        <v>0</v>
      </c>
    </row>
    <row r="151" spans="1:8" ht="35.25" customHeight="1" x14ac:dyDescent="0.2">
      <c r="A151" s="5"/>
      <c r="B151" s="11" t="s">
        <v>203</v>
      </c>
      <c r="C151" s="14"/>
      <c r="D151" s="14" t="s">
        <v>119</v>
      </c>
      <c r="E151" s="14" t="s">
        <v>120</v>
      </c>
      <c r="F151" s="32"/>
      <c r="G151" s="22">
        <v>20</v>
      </c>
      <c r="H151" s="22">
        <v>0</v>
      </c>
    </row>
    <row r="152" spans="1:8" ht="35.25" customHeight="1" x14ac:dyDescent="0.2">
      <c r="A152" s="5"/>
      <c r="B152" s="11" t="s">
        <v>209</v>
      </c>
      <c r="C152" s="14"/>
      <c r="D152" s="14" t="s">
        <v>211</v>
      </c>
      <c r="E152" s="14" t="s">
        <v>212</v>
      </c>
      <c r="F152" s="32"/>
      <c r="G152" s="22">
        <v>280</v>
      </c>
      <c r="H152" s="22">
        <v>0</v>
      </c>
    </row>
    <row r="153" spans="1:8" ht="35.25" customHeight="1" x14ac:dyDescent="0.2">
      <c r="A153" s="5"/>
      <c r="B153" s="11" t="s">
        <v>227</v>
      </c>
      <c r="C153" s="14"/>
      <c r="D153" s="14" t="s">
        <v>169</v>
      </c>
      <c r="E153" s="14" t="s">
        <v>170</v>
      </c>
      <c r="F153" s="32"/>
      <c r="G153" s="22">
        <v>253.9</v>
      </c>
      <c r="H153" s="22">
        <v>0</v>
      </c>
    </row>
    <row r="154" spans="1:8" ht="35.25" customHeight="1" x14ac:dyDescent="0.2">
      <c r="A154" s="5"/>
      <c r="B154" s="11" t="s">
        <v>253</v>
      </c>
      <c r="C154" s="14"/>
      <c r="D154" s="14" t="s">
        <v>119</v>
      </c>
      <c r="E154" s="14" t="s">
        <v>120</v>
      </c>
      <c r="F154" s="32"/>
      <c r="G154" s="22">
        <v>87</v>
      </c>
      <c r="H154" s="22">
        <v>0</v>
      </c>
    </row>
    <row r="155" spans="1:8" ht="35.25" customHeight="1" x14ac:dyDescent="0.2">
      <c r="A155" s="5"/>
      <c r="B155" s="11" t="s">
        <v>259</v>
      </c>
      <c r="C155" s="14"/>
      <c r="D155" s="14" t="s">
        <v>245</v>
      </c>
      <c r="E155" s="14" t="s">
        <v>246</v>
      </c>
      <c r="F155" s="32"/>
      <c r="G155" s="22">
        <v>1354.66</v>
      </c>
      <c r="H155" s="22">
        <v>0</v>
      </c>
    </row>
    <row r="156" spans="1:8" ht="35.25" customHeight="1" x14ac:dyDescent="0.2">
      <c r="A156" s="5"/>
      <c r="B156" s="11" t="s">
        <v>267</v>
      </c>
      <c r="C156" s="14"/>
      <c r="D156" s="14" t="s">
        <v>245</v>
      </c>
      <c r="E156" s="14" t="s">
        <v>246</v>
      </c>
      <c r="F156" s="32"/>
      <c r="G156" s="22">
        <v>42.4</v>
      </c>
      <c r="H156" s="22">
        <v>0</v>
      </c>
    </row>
    <row r="157" spans="1:8" ht="35.25" customHeight="1" x14ac:dyDescent="0.2">
      <c r="A157" s="5"/>
      <c r="B157" s="11" t="s">
        <v>5</v>
      </c>
      <c r="C157" s="13"/>
      <c r="D157" s="13"/>
      <c r="E157" s="13"/>
      <c r="F157" s="33"/>
      <c r="G157" s="22">
        <f>SUM($G$149:$G$156)</f>
        <v>2443.2500000000005</v>
      </c>
      <c r="H157" s="22">
        <f>(G157/G173) *100</f>
        <v>3.2136419354885282E-5</v>
      </c>
    </row>
    <row r="158" spans="1:8" ht="35.25" customHeight="1" x14ac:dyDescent="0.2">
      <c r="A158" s="5"/>
      <c r="B158" s="10" t="s">
        <v>26</v>
      </c>
      <c r="C158" s="13"/>
      <c r="D158" s="13"/>
      <c r="E158" s="13"/>
      <c r="F158" s="33"/>
      <c r="G158" s="22"/>
      <c r="H158" s="27"/>
    </row>
    <row r="159" spans="1:8" ht="35.25" customHeight="1" x14ac:dyDescent="0.2">
      <c r="A159" s="5"/>
      <c r="B159" s="11" t="s">
        <v>5</v>
      </c>
      <c r="C159" s="13"/>
      <c r="D159" s="13"/>
      <c r="E159" s="13"/>
      <c r="F159" s="33"/>
      <c r="G159" s="22"/>
      <c r="H159" s="22">
        <v>0</v>
      </c>
    </row>
    <row r="160" spans="1:8" ht="35.25" customHeight="1" x14ac:dyDescent="0.2">
      <c r="A160" s="5"/>
      <c r="B160" s="10" t="s">
        <v>22</v>
      </c>
      <c r="C160" s="13"/>
      <c r="D160" s="13"/>
      <c r="E160" s="13"/>
      <c r="F160" s="33"/>
      <c r="G160" s="22"/>
      <c r="H160" s="27"/>
    </row>
    <row r="161" spans="1:8" ht="35.25" customHeight="1" x14ac:dyDescent="0.2">
      <c r="A161" s="5"/>
      <c r="B161" s="11" t="s">
        <v>5</v>
      </c>
      <c r="C161" s="13"/>
      <c r="D161" s="13"/>
      <c r="E161" s="13"/>
      <c r="F161" s="33"/>
      <c r="G161" s="22"/>
      <c r="H161" s="22">
        <v>0</v>
      </c>
    </row>
    <row r="162" spans="1:8" ht="35.25" customHeight="1" x14ac:dyDescent="0.2">
      <c r="A162" s="5"/>
      <c r="B162" s="10" t="s">
        <v>19</v>
      </c>
      <c r="C162" s="13"/>
      <c r="D162" s="13"/>
      <c r="E162" s="13"/>
      <c r="F162" s="33"/>
      <c r="G162" s="22"/>
      <c r="H162" s="27"/>
    </row>
    <row r="163" spans="1:8" ht="35.25" customHeight="1" x14ac:dyDescent="0.2">
      <c r="A163" s="5"/>
      <c r="B163" s="11" t="s">
        <v>5</v>
      </c>
      <c r="C163" s="13"/>
      <c r="D163" s="13"/>
      <c r="E163" s="13"/>
      <c r="F163" s="33"/>
      <c r="G163" s="22"/>
      <c r="H163" s="22">
        <v>0</v>
      </c>
    </row>
    <row r="164" spans="1:8" ht="35.25" customHeight="1" x14ac:dyDescent="0.2">
      <c r="A164" s="5"/>
      <c r="B164" s="10" t="s">
        <v>31</v>
      </c>
      <c r="C164" s="13"/>
      <c r="D164" s="13"/>
      <c r="E164" s="13"/>
      <c r="F164" s="33"/>
      <c r="G164" s="22"/>
      <c r="H164" s="27"/>
    </row>
    <row r="165" spans="1:8" ht="35.25" customHeight="1" x14ac:dyDescent="0.2">
      <c r="A165" s="5"/>
      <c r="B165" s="11" t="s">
        <v>113</v>
      </c>
      <c r="C165" s="14"/>
      <c r="D165" s="14" t="s">
        <v>115</v>
      </c>
      <c r="E165" s="14" t="s">
        <v>116</v>
      </c>
      <c r="F165" s="32"/>
      <c r="G165" s="22">
        <v>190750</v>
      </c>
      <c r="H165" s="22">
        <v>0</v>
      </c>
    </row>
    <row r="166" spans="1:8" ht="35.25" customHeight="1" x14ac:dyDescent="0.2">
      <c r="A166" s="5"/>
      <c r="B166" s="11" t="s">
        <v>255</v>
      </c>
      <c r="C166" s="14"/>
      <c r="D166" s="14" t="s">
        <v>245</v>
      </c>
      <c r="E166" s="14" t="s">
        <v>246</v>
      </c>
      <c r="F166" s="32"/>
      <c r="G166" s="22">
        <v>4429872.12</v>
      </c>
      <c r="H166" s="22">
        <v>0.06</v>
      </c>
    </row>
    <row r="167" spans="1:8" ht="35.25" customHeight="1" x14ac:dyDescent="0.2">
      <c r="A167" s="5"/>
      <c r="B167" s="11" t="s">
        <v>277</v>
      </c>
      <c r="C167" s="14"/>
      <c r="D167" s="14" t="s">
        <v>157</v>
      </c>
      <c r="E167" s="14" t="s">
        <v>158</v>
      </c>
      <c r="F167" s="32"/>
      <c r="G167" s="22">
        <v>4114896.66</v>
      </c>
      <c r="H167" s="22">
        <v>0.05</v>
      </c>
    </row>
    <row r="168" spans="1:8" ht="35.25" customHeight="1" x14ac:dyDescent="0.2">
      <c r="A168" s="5"/>
      <c r="B168" s="11" t="s">
        <v>5</v>
      </c>
      <c r="C168" s="13"/>
      <c r="D168" s="13"/>
      <c r="E168" s="13"/>
      <c r="F168" s="33"/>
      <c r="G168" s="22">
        <f>SUM($G$165:$G$167)</f>
        <v>8735518.7800000012</v>
      </c>
      <c r="H168" s="22">
        <f>(G168/G173) *100</f>
        <v>0.11489953741801119</v>
      </c>
    </row>
    <row r="169" spans="1:8" ht="35.25" customHeight="1" x14ac:dyDescent="0.2">
      <c r="A169" s="5"/>
      <c r="B169" s="10" t="s">
        <v>20</v>
      </c>
      <c r="C169" s="13"/>
      <c r="D169" s="13"/>
      <c r="E169" s="13"/>
      <c r="F169" s="33"/>
      <c r="G169" s="22"/>
      <c r="H169" s="27"/>
    </row>
    <row r="170" spans="1:8" ht="35.25" customHeight="1" x14ac:dyDescent="0.2">
      <c r="A170" s="5"/>
      <c r="B170" s="11" t="s">
        <v>5</v>
      </c>
      <c r="C170" s="13"/>
      <c r="D170" s="13"/>
      <c r="E170" s="13"/>
      <c r="F170" s="33"/>
      <c r="G170" s="22"/>
      <c r="H170" s="22">
        <v>0</v>
      </c>
    </row>
    <row r="171" spans="1:8" ht="35.25" customHeight="1" x14ac:dyDescent="0.2">
      <c r="A171" s="5"/>
      <c r="B171" s="10" t="s">
        <v>34</v>
      </c>
      <c r="C171" s="13"/>
      <c r="D171" s="13"/>
      <c r="E171" s="13"/>
      <c r="F171" s="33"/>
      <c r="G171" s="22"/>
      <c r="H171" s="27"/>
    </row>
    <row r="172" spans="1:8" ht="35.25" customHeight="1" x14ac:dyDescent="0.2">
      <c r="A172" s="5"/>
      <c r="B172" s="11" t="s">
        <v>5</v>
      </c>
      <c r="C172" s="13"/>
      <c r="D172" s="13"/>
      <c r="E172" s="13"/>
      <c r="F172" s="33"/>
      <c r="G172" s="22"/>
      <c r="H172" s="22">
        <v>0</v>
      </c>
    </row>
    <row r="173" spans="1:8" ht="35.25" customHeight="1" x14ac:dyDescent="0.2">
      <c r="A173" s="7"/>
      <c r="B173" s="10" t="s">
        <v>23</v>
      </c>
      <c r="C173" s="15"/>
      <c r="D173" s="15"/>
      <c r="E173" s="15"/>
      <c r="F173" s="34"/>
      <c r="G173" s="23">
        <f>G172+G170+G168+G163+G161+G159+G157+G147+G143+G136+G134+G128+G120+G118+G116+G114+G112+G110+G37+G35+G25</f>
        <v>7602744951.1999998</v>
      </c>
      <c r="H173" s="23">
        <v>100</v>
      </c>
    </row>
    <row r="174" spans="1:8" ht="35.25" customHeight="1" x14ac:dyDescent="0.2"/>
    <row r="175" spans="1:8" ht="35.25" customHeight="1" x14ac:dyDescent="0.2"/>
    <row r="176" spans="1:8" ht="35.25" customHeight="1" x14ac:dyDescent="0.2"/>
    <row r="177" ht="35.25" customHeight="1" x14ac:dyDescent="0.2"/>
    <row r="178" ht="35.25" customHeight="1" x14ac:dyDescent="0.2"/>
    <row r="179" ht="35.25" customHeight="1" x14ac:dyDescent="0.2"/>
    <row r="180" ht="35.25" customHeight="1" x14ac:dyDescent="0.2"/>
    <row r="181" ht="35.25" customHeight="1" x14ac:dyDescent="0.2"/>
    <row r="182" ht="35.25" customHeight="1" x14ac:dyDescent="0.2"/>
    <row r="183" ht="35.25" customHeight="1" x14ac:dyDescent="0.2"/>
    <row r="184" ht="35.25" customHeight="1" x14ac:dyDescent="0.2"/>
    <row r="185" ht="35.25" customHeight="1" x14ac:dyDescent="0.2"/>
    <row r="186" ht="35.25" customHeight="1" x14ac:dyDescent="0.2"/>
    <row r="187" ht="35.25" customHeight="1" x14ac:dyDescent="0.2"/>
    <row r="188" ht="35.25" customHeight="1" x14ac:dyDescent="0.2"/>
    <row r="189" ht="35.25" customHeight="1" x14ac:dyDescent="0.2"/>
    <row r="190" ht="35.25" customHeight="1" x14ac:dyDescent="0.2"/>
    <row r="191" ht="35.25" customHeight="1" x14ac:dyDescent="0.2"/>
    <row r="192" ht="35.25" customHeight="1" x14ac:dyDescent="0.2"/>
    <row r="193" ht="35.25" customHeight="1" x14ac:dyDescent="0.2"/>
    <row r="194" ht="35.25" customHeight="1" x14ac:dyDescent="0.2"/>
    <row r="195" ht="35.25" customHeight="1" x14ac:dyDescent="0.2"/>
    <row r="196" ht="35.25" customHeight="1" x14ac:dyDescent="0.2"/>
    <row r="197" ht="35.25" customHeight="1" x14ac:dyDescent="0.2"/>
    <row r="198" ht="35.25" customHeight="1" x14ac:dyDescent="0.2"/>
    <row r="199" ht="35.25" customHeight="1" x14ac:dyDescent="0.2"/>
    <row r="200" ht="35.25" customHeight="1" x14ac:dyDescent="0.2"/>
    <row r="201" ht="35.25" customHeight="1" x14ac:dyDescent="0.2"/>
    <row r="202" ht="35.25" customHeight="1" x14ac:dyDescent="0.2"/>
    <row r="203" ht="35.25" customHeight="1" x14ac:dyDescent="0.2"/>
    <row r="204" ht="35.25" customHeight="1" x14ac:dyDescent="0.2"/>
    <row r="205" ht="35.25" customHeight="1" x14ac:dyDescent="0.2"/>
    <row r="206" ht="35.25" customHeight="1" x14ac:dyDescent="0.2"/>
    <row r="207" ht="35.25" customHeight="1" x14ac:dyDescent="0.2"/>
    <row r="208" ht="35.25" customHeight="1" x14ac:dyDescent="0.2"/>
    <row r="209" ht="35.25" customHeight="1" x14ac:dyDescent="0.2"/>
    <row r="210" ht="35.25" customHeight="1" x14ac:dyDescent="0.2"/>
    <row r="211" ht="35.25" customHeight="1" x14ac:dyDescent="0.2"/>
    <row r="212" ht="35.25" customHeight="1" x14ac:dyDescent="0.2"/>
    <row r="213" ht="35.25" customHeight="1" x14ac:dyDescent="0.2"/>
    <row r="214" ht="35.25" customHeight="1" x14ac:dyDescent="0.2"/>
    <row r="215" ht="35.25" customHeight="1" x14ac:dyDescent="0.2"/>
    <row r="216" ht="35.25" customHeight="1" x14ac:dyDescent="0.2"/>
    <row r="217" ht="35.25" customHeight="1" x14ac:dyDescent="0.2"/>
    <row r="218" ht="35.25" customHeight="1" x14ac:dyDescent="0.2"/>
    <row r="219" ht="35.25" customHeight="1" x14ac:dyDescent="0.2"/>
    <row r="220" ht="35.25" customHeight="1" x14ac:dyDescent="0.2"/>
    <row r="221" ht="35.25" customHeight="1" x14ac:dyDescent="0.2"/>
    <row r="222" ht="35.25" customHeight="1" x14ac:dyDescent="0.2"/>
    <row r="223" ht="35.25" customHeight="1" x14ac:dyDescent="0.2"/>
    <row r="224" ht="35.25" customHeight="1" x14ac:dyDescent="0.2"/>
    <row r="225" ht="35.25" customHeight="1" x14ac:dyDescent="0.2"/>
    <row r="226" ht="35.25" customHeight="1" x14ac:dyDescent="0.2"/>
    <row r="227" ht="35.25" customHeight="1" x14ac:dyDescent="0.2"/>
    <row r="228" ht="35.25" customHeight="1" x14ac:dyDescent="0.2"/>
    <row r="229" ht="35.25" customHeight="1" x14ac:dyDescent="0.2"/>
    <row r="230" ht="35.25" customHeight="1" x14ac:dyDescent="0.2"/>
    <row r="231" ht="35.25" customHeight="1" x14ac:dyDescent="0.2"/>
    <row r="232" ht="35.25" customHeight="1" x14ac:dyDescent="0.2"/>
    <row r="233" ht="35.25" customHeight="1" x14ac:dyDescent="0.2"/>
    <row r="234" ht="35.25" customHeight="1" x14ac:dyDescent="0.2"/>
    <row r="235" ht="35.25" customHeight="1" x14ac:dyDescent="0.2"/>
    <row r="236" ht="35.25" customHeight="1" x14ac:dyDescent="0.2"/>
    <row r="237" ht="35.25" customHeight="1" x14ac:dyDescent="0.2"/>
    <row r="238" ht="35.25" customHeight="1" x14ac:dyDescent="0.2"/>
    <row r="239" ht="35.25" customHeight="1" x14ac:dyDescent="0.2"/>
    <row r="240" ht="35.25" customHeight="1" x14ac:dyDescent="0.2"/>
    <row r="241" ht="35.25" customHeight="1" x14ac:dyDescent="0.2"/>
    <row r="242" ht="35.25" customHeight="1" x14ac:dyDescent="0.2"/>
    <row r="243" ht="35.25" customHeight="1" x14ac:dyDescent="0.2"/>
    <row r="244" ht="35.25" customHeight="1" x14ac:dyDescent="0.2"/>
    <row r="245" ht="35.25" customHeight="1" x14ac:dyDescent="0.2"/>
    <row r="246" ht="35.25" customHeight="1" x14ac:dyDescent="0.2"/>
    <row r="247" ht="35.25" customHeight="1" x14ac:dyDescent="0.2"/>
    <row r="248" ht="35.25" customHeight="1" x14ac:dyDescent="0.2"/>
    <row r="249" ht="35.25" customHeight="1" x14ac:dyDescent="0.2"/>
    <row r="250" ht="35.25" customHeight="1" x14ac:dyDescent="0.2"/>
    <row r="251" ht="35.25" customHeight="1" x14ac:dyDescent="0.2"/>
    <row r="252" ht="35.25" customHeight="1" x14ac:dyDescent="0.2"/>
    <row r="253" ht="35.25" customHeight="1" x14ac:dyDescent="0.2"/>
    <row r="254" ht="35.25" customHeight="1" x14ac:dyDescent="0.2"/>
    <row r="255" ht="35.25" customHeight="1" x14ac:dyDescent="0.2"/>
    <row r="256" ht="35.25" customHeight="1" x14ac:dyDescent="0.2"/>
    <row r="257" ht="35.25" customHeight="1" x14ac:dyDescent="0.2"/>
    <row r="258" ht="35.25" customHeight="1" x14ac:dyDescent="0.2"/>
    <row r="259" ht="35.25" customHeight="1" x14ac:dyDescent="0.2"/>
    <row r="260" ht="35.25" customHeight="1" x14ac:dyDescent="0.2"/>
    <row r="261" ht="35.25" customHeight="1" x14ac:dyDescent="0.2"/>
    <row r="262" ht="35.25" customHeight="1" x14ac:dyDescent="0.2"/>
    <row r="263" ht="35.25" customHeight="1" x14ac:dyDescent="0.2"/>
    <row r="264" ht="35.25" customHeight="1" x14ac:dyDescent="0.2"/>
    <row r="265" ht="35.25" customHeight="1" x14ac:dyDescent="0.2"/>
    <row r="266" ht="35.25" customHeight="1" x14ac:dyDescent="0.2"/>
    <row r="267" ht="35.25" customHeight="1" x14ac:dyDescent="0.2"/>
    <row r="268" ht="35.25" customHeight="1" x14ac:dyDescent="0.2"/>
    <row r="269" ht="35.25" customHeight="1" x14ac:dyDescent="0.2"/>
    <row r="270" ht="35.25" customHeight="1" x14ac:dyDescent="0.2"/>
    <row r="271" ht="35.25" customHeight="1" x14ac:dyDescent="0.2"/>
    <row r="272" ht="35.25" customHeight="1" x14ac:dyDescent="0.2"/>
    <row r="273" ht="35.25" customHeight="1" x14ac:dyDescent="0.2"/>
    <row r="274" ht="35.25" customHeight="1" x14ac:dyDescent="0.2"/>
    <row r="275" ht="35.25" customHeight="1" x14ac:dyDescent="0.2"/>
    <row r="276" ht="35.25" customHeight="1" x14ac:dyDescent="0.2"/>
    <row r="277" ht="35.25" customHeight="1" x14ac:dyDescent="0.2"/>
    <row r="278" ht="35.25" customHeight="1" x14ac:dyDescent="0.2"/>
    <row r="279" ht="35.25" customHeight="1" x14ac:dyDescent="0.2"/>
    <row r="280" ht="35.25" customHeight="1" x14ac:dyDescent="0.2"/>
    <row r="281" ht="35.25" customHeight="1" x14ac:dyDescent="0.2"/>
    <row r="282" ht="35.25" customHeight="1" x14ac:dyDescent="0.2"/>
    <row r="283" ht="35.25" customHeight="1" x14ac:dyDescent="0.2"/>
    <row r="284" ht="35.25" customHeight="1" x14ac:dyDescent="0.2"/>
    <row r="285" ht="35.25" customHeight="1" x14ac:dyDescent="0.2"/>
    <row r="286" ht="35.25" customHeight="1" x14ac:dyDescent="0.2"/>
    <row r="287" ht="35.25" customHeight="1" x14ac:dyDescent="0.2"/>
    <row r="288" ht="35.25" customHeight="1" x14ac:dyDescent="0.2"/>
    <row r="289" ht="35.25" customHeight="1" x14ac:dyDescent="0.2"/>
    <row r="290" ht="35.25" customHeight="1" x14ac:dyDescent="0.2"/>
    <row r="291" ht="35.25" customHeight="1" x14ac:dyDescent="0.2"/>
    <row r="292" ht="35.25" customHeight="1" x14ac:dyDescent="0.2"/>
    <row r="293" ht="35.25" customHeight="1" x14ac:dyDescent="0.2"/>
    <row r="294" ht="35.25" customHeight="1" x14ac:dyDescent="0.2"/>
    <row r="295" ht="35.25" customHeight="1" x14ac:dyDescent="0.2"/>
    <row r="296" ht="35.25" customHeight="1" x14ac:dyDescent="0.2"/>
    <row r="297" ht="35.25" customHeight="1" x14ac:dyDescent="0.2"/>
    <row r="298" ht="35.25" customHeight="1" x14ac:dyDescent="0.2"/>
    <row r="299" ht="35.25" customHeight="1" x14ac:dyDescent="0.2"/>
    <row r="300" ht="35.25" customHeight="1" x14ac:dyDescent="0.2"/>
    <row r="301" ht="35.25" customHeight="1" x14ac:dyDescent="0.2"/>
    <row r="302" ht="35.25" customHeight="1" x14ac:dyDescent="0.2"/>
    <row r="303" ht="35.25" customHeight="1" x14ac:dyDescent="0.2"/>
    <row r="304" ht="35.25" customHeight="1" x14ac:dyDescent="0.2"/>
    <row r="305" ht="35.25" customHeight="1" x14ac:dyDescent="0.2"/>
    <row r="306" ht="35.25" customHeight="1" x14ac:dyDescent="0.2"/>
    <row r="307" ht="35.25" customHeight="1" x14ac:dyDescent="0.2"/>
    <row r="308" ht="35.25" customHeight="1" x14ac:dyDescent="0.2"/>
    <row r="309" ht="35.25" customHeight="1" x14ac:dyDescent="0.2"/>
    <row r="310" ht="35.25" customHeight="1" x14ac:dyDescent="0.2"/>
    <row r="311" ht="35.25" customHeight="1" x14ac:dyDescent="0.2"/>
    <row r="312" ht="35.25" customHeight="1" x14ac:dyDescent="0.2"/>
    <row r="313" ht="35.25" customHeight="1" x14ac:dyDescent="0.2"/>
    <row r="314" ht="35.25" customHeight="1" x14ac:dyDescent="0.2"/>
    <row r="315" ht="35.25" customHeight="1" x14ac:dyDescent="0.2"/>
    <row r="316" ht="35.25" customHeight="1" x14ac:dyDescent="0.2"/>
    <row r="317" ht="35.25" customHeight="1" x14ac:dyDescent="0.2"/>
    <row r="318" ht="35.25" customHeight="1" x14ac:dyDescent="0.2"/>
    <row r="319" ht="35.25" customHeight="1" x14ac:dyDescent="0.2"/>
    <row r="320" ht="35.25" customHeight="1" x14ac:dyDescent="0.2"/>
    <row r="321" ht="35.25" customHeight="1" x14ac:dyDescent="0.2"/>
    <row r="322" ht="35.25" customHeight="1" x14ac:dyDescent="0.2"/>
    <row r="323" ht="35.25" customHeight="1" x14ac:dyDescent="0.2"/>
    <row r="324" ht="35.25" customHeight="1" x14ac:dyDescent="0.2"/>
    <row r="325" ht="35.25" customHeight="1" x14ac:dyDescent="0.2"/>
    <row r="326" ht="35.25" customHeight="1" x14ac:dyDescent="0.2"/>
    <row r="327" ht="35.25" customHeight="1" x14ac:dyDescent="0.2"/>
    <row r="328" ht="35.25" customHeight="1" x14ac:dyDescent="0.2"/>
    <row r="329" ht="35.25" customHeight="1" x14ac:dyDescent="0.2"/>
    <row r="330" ht="35.25" customHeight="1" x14ac:dyDescent="0.2"/>
    <row r="331" ht="35.25" customHeight="1" x14ac:dyDescent="0.2"/>
    <row r="332" ht="35.25" customHeight="1" x14ac:dyDescent="0.2"/>
    <row r="333" ht="35.25" customHeight="1" x14ac:dyDescent="0.2"/>
    <row r="334" ht="35.25" customHeight="1" x14ac:dyDescent="0.2"/>
    <row r="335" ht="35.25" customHeight="1" x14ac:dyDescent="0.2"/>
    <row r="336" ht="35.25" customHeight="1" x14ac:dyDescent="0.2"/>
    <row r="337" ht="35.25" customHeight="1" x14ac:dyDescent="0.2"/>
    <row r="338" ht="35.25" customHeight="1" x14ac:dyDescent="0.2"/>
    <row r="339" ht="35.25" customHeight="1" x14ac:dyDescent="0.2"/>
    <row r="340" ht="35.25" customHeight="1" x14ac:dyDescent="0.2"/>
    <row r="341" ht="35.25" customHeight="1" x14ac:dyDescent="0.2"/>
    <row r="342" ht="35.25" customHeight="1" x14ac:dyDescent="0.2"/>
    <row r="343" ht="35.25" customHeight="1" x14ac:dyDescent="0.2"/>
    <row r="344" ht="35.25" customHeight="1" x14ac:dyDescent="0.2"/>
    <row r="345" ht="35.25" customHeight="1" x14ac:dyDescent="0.2"/>
    <row r="346" ht="35.25" customHeight="1" x14ac:dyDescent="0.2"/>
    <row r="347" ht="35.25" customHeight="1" x14ac:dyDescent="0.2"/>
    <row r="348" ht="35.25" customHeight="1" x14ac:dyDescent="0.2"/>
    <row r="349" ht="35.25" customHeight="1" x14ac:dyDescent="0.2"/>
    <row r="350" ht="35.25" customHeight="1" x14ac:dyDescent="0.2"/>
    <row r="351" ht="35.25" customHeight="1" x14ac:dyDescent="0.2"/>
    <row r="352" ht="35.25" customHeight="1" x14ac:dyDescent="0.2"/>
    <row r="353" ht="35.25" customHeight="1" x14ac:dyDescent="0.2"/>
    <row r="354" ht="35.25" customHeight="1" x14ac:dyDescent="0.2"/>
    <row r="355" ht="35.25" customHeight="1" x14ac:dyDescent="0.2"/>
    <row r="356" ht="35.25" customHeight="1" x14ac:dyDescent="0.2"/>
    <row r="357" ht="35.25" customHeight="1" x14ac:dyDescent="0.2"/>
    <row r="358" ht="35.25" customHeight="1" x14ac:dyDescent="0.2"/>
    <row r="359" ht="35.25" customHeight="1" x14ac:dyDescent="0.2"/>
    <row r="360" ht="35.25" customHeight="1" x14ac:dyDescent="0.2"/>
    <row r="361" ht="35.25" customHeight="1" x14ac:dyDescent="0.2"/>
    <row r="362" ht="35.25" customHeight="1" x14ac:dyDescent="0.2"/>
    <row r="363" ht="35.25" customHeight="1" x14ac:dyDescent="0.2"/>
    <row r="364" ht="35.25" customHeight="1" x14ac:dyDescent="0.2"/>
    <row r="365" ht="35.25" customHeight="1" x14ac:dyDescent="0.2"/>
    <row r="366" ht="35.25" customHeight="1" x14ac:dyDescent="0.2"/>
    <row r="367" ht="35.25" customHeight="1" x14ac:dyDescent="0.2"/>
    <row r="368" ht="35.25" customHeight="1" x14ac:dyDescent="0.2"/>
    <row r="369" ht="35.25" customHeight="1" x14ac:dyDescent="0.2"/>
    <row r="370" ht="35.25" customHeight="1" x14ac:dyDescent="0.2"/>
    <row r="371" ht="35.25" customHeight="1" x14ac:dyDescent="0.2"/>
    <row r="372" ht="35.25" customHeight="1" x14ac:dyDescent="0.2"/>
    <row r="373" ht="35.25" customHeight="1" x14ac:dyDescent="0.2"/>
    <row r="374" ht="35.25" customHeight="1" x14ac:dyDescent="0.2"/>
    <row r="375" ht="35.25" customHeight="1" x14ac:dyDescent="0.2"/>
    <row r="376" ht="35.25" customHeight="1" x14ac:dyDescent="0.2"/>
    <row r="377" ht="35.25" customHeight="1" x14ac:dyDescent="0.2"/>
    <row r="378" ht="35.25" customHeight="1" x14ac:dyDescent="0.2"/>
    <row r="379" ht="35.25" customHeight="1" x14ac:dyDescent="0.2"/>
    <row r="380" ht="35.25" customHeight="1" x14ac:dyDescent="0.2"/>
    <row r="381" ht="35.25" customHeight="1" x14ac:dyDescent="0.2"/>
    <row r="382" ht="35.25" customHeight="1" x14ac:dyDescent="0.2"/>
    <row r="383" ht="35.25" customHeight="1" x14ac:dyDescent="0.2"/>
    <row r="384" ht="35.25" customHeight="1" x14ac:dyDescent="0.2"/>
    <row r="385" ht="35.25" customHeight="1" x14ac:dyDescent="0.2"/>
    <row r="386" ht="35.25" customHeight="1" x14ac:dyDescent="0.2"/>
    <row r="387" ht="35.25" customHeight="1" x14ac:dyDescent="0.2"/>
    <row r="388" ht="35.25" customHeight="1" x14ac:dyDescent="0.2"/>
    <row r="389" ht="35.25" customHeight="1" x14ac:dyDescent="0.2"/>
    <row r="390" ht="35.25" customHeight="1" x14ac:dyDescent="0.2"/>
    <row r="391" ht="35.25" customHeight="1" x14ac:dyDescent="0.2"/>
    <row r="392" ht="35.25" customHeight="1" x14ac:dyDescent="0.2"/>
    <row r="393" ht="35.25" customHeight="1" x14ac:dyDescent="0.2"/>
    <row r="394" ht="35.25" customHeight="1" x14ac:dyDescent="0.2"/>
    <row r="395" ht="35.25" customHeight="1" x14ac:dyDescent="0.2"/>
    <row r="396" ht="35.25" customHeight="1" x14ac:dyDescent="0.2"/>
    <row r="397" ht="35.25" customHeight="1" x14ac:dyDescent="0.2"/>
    <row r="398" ht="35.25" customHeight="1" x14ac:dyDescent="0.2"/>
    <row r="399" ht="35.25" customHeight="1" x14ac:dyDescent="0.2"/>
    <row r="400" ht="35.25" customHeight="1" x14ac:dyDescent="0.2"/>
    <row r="401" ht="35.25" customHeight="1" x14ac:dyDescent="0.2"/>
    <row r="402" ht="35.25" customHeight="1" x14ac:dyDescent="0.2"/>
    <row r="403" ht="35.25" customHeight="1" x14ac:dyDescent="0.2"/>
    <row r="404" ht="35.25" customHeight="1" x14ac:dyDescent="0.2"/>
    <row r="405" ht="35.25" customHeight="1" x14ac:dyDescent="0.2"/>
    <row r="406" ht="35.25" customHeight="1" x14ac:dyDescent="0.2"/>
    <row r="407" ht="35.25" customHeight="1" x14ac:dyDescent="0.2"/>
    <row r="408" ht="35.25" customHeight="1" x14ac:dyDescent="0.2"/>
    <row r="409" ht="35.25" customHeight="1" x14ac:dyDescent="0.2"/>
    <row r="410" ht="35.25" customHeight="1" x14ac:dyDescent="0.2"/>
    <row r="411" ht="35.25" customHeight="1" x14ac:dyDescent="0.2"/>
    <row r="412" ht="35.25" customHeight="1" x14ac:dyDescent="0.2"/>
    <row r="413" ht="35.25" customHeight="1" x14ac:dyDescent="0.2"/>
    <row r="414" ht="35.25" customHeight="1" x14ac:dyDescent="0.2"/>
    <row r="415" ht="35.25" customHeight="1" x14ac:dyDescent="0.2"/>
    <row r="416" ht="35.25" customHeight="1" x14ac:dyDescent="0.2"/>
    <row r="417" ht="35.25" customHeight="1" x14ac:dyDescent="0.2"/>
    <row r="418" ht="35.25" customHeight="1" x14ac:dyDescent="0.2"/>
    <row r="419" ht="35.25" customHeight="1" x14ac:dyDescent="0.2"/>
    <row r="420" ht="35.25" customHeight="1" x14ac:dyDescent="0.2"/>
    <row r="421" ht="35.25" customHeight="1" x14ac:dyDescent="0.2"/>
    <row r="422" ht="35.25" customHeight="1" x14ac:dyDescent="0.2"/>
    <row r="423" ht="35.25" customHeight="1" x14ac:dyDescent="0.2"/>
    <row r="424" ht="35.25" customHeight="1" x14ac:dyDescent="0.2"/>
    <row r="425" ht="35.25" customHeight="1" x14ac:dyDescent="0.2"/>
    <row r="426" ht="35.25" customHeight="1" x14ac:dyDescent="0.2"/>
    <row r="427" ht="35.25" customHeight="1" x14ac:dyDescent="0.2"/>
    <row r="428" ht="35.25" customHeight="1" x14ac:dyDescent="0.2"/>
    <row r="429" ht="35.25" customHeight="1" x14ac:dyDescent="0.2"/>
    <row r="430" ht="35.25" customHeight="1" x14ac:dyDescent="0.2"/>
    <row r="431" ht="35.25" customHeight="1" x14ac:dyDescent="0.2"/>
    <row r="432" ht="35.25" customHeight="1" x14ac:dyDescent="0.2"/>
    <row r="433" ht="35.25" customHeight="1" x14ac:dyDescent="0.2"/>
    <row r="434" ht="35.25" customHeight="1" x14ac:dyDescent="0.2"/>
    <row r="435" ht="35.25" customHeight="1" x14ac:dyDescent="0.2"/>
    <row r="436" ht="35.25" customHeight="1" x14ac:dyDescent="0.2"/>
    <row r="437" ht="35.25" customHeight="1" x14ac:dyDescent="0.2"/>
    <row r="438" ht="35.25" customHeight="1" x14ac:dyDescent="0.2"/>
    <row r="439" ht="35.25" customHeight="1" x14ac:dyDescent="0.2"/>
    <row r="440" ht="35.25" customHeight="1" x14ac:dyDescent="0.2"/>
    <row r="441" ht="35.25" customHeight="1" x14ac:dyDescent="0.2"/>
    <row r="442" ht="35.25" customHeight="1" x14ac:dyDescent="0.2"/>
    <row r="443" ht="35.25" customHeight="1" x14ac:dyDescent="0.2"/>
    <row r="444" ht="35.25" customHeight="1" x14ac:dyDescent="0.2"/>
    <row r="445" ht="35.25" customHeight="1" x14ac:dyDescent="0.2"/>
    <row r="446" ht="35.25" customHeight="1" x14ac:dyDescent="0.2"/>
    <row r="447" ht="35.25" customHeight="1" x14ac:dyDescent="0.2"/>
    <row r="448" ht="35.25" customHeight="1" x14ac:dyDescent="0.2"/>
    <row r="449" ht="35.25" customHeight="1" x14ac:dyDescent="0.2"/>
    <row r="450" ht="35.25" customHeight="1" x14ac:dyDescent="0.2"/>
    <row r="451" ht="35.25" customHeight="1" x14ac:dyDescent="0.2"/>
    <row r="452" ht="35.25" customHeight="1" x14ac:dyDescent="0.2"/>
    <row r="453" ht="35.25" customHeight="1" x14ac:dyDescent="0.2"/>
    <row r="454" ht="35.25" customHeight="1" x14ac:dyDescent="0.2"/>
    <row r="455" ht="35.25" customHeight="1" x14ac:dyDescent="0.2"/>
    <row r="456" ht="35.25" customHeight="1" x14ac:dyDescent="0.2"/>
    <row r="457" ht="35.25" customHeight="1" x14ac:dyDescent="0.2"/>
    <row r="458" ht="35.25" customHeight="1" x14ac:dyDescent="0.2"/>
    <row r="459" ht="35.25" customHeight="1" x14ac:dyDescent="0.2"/>
    <row r="460" ht="35.25" customHeight="1" x14ac:dyDescent="0.2"/>
    <row r="461" ht="35.25" customHeight="1" x14ac:dyDescent="0.2"/>
    <row r="462" ht="35.25" customHeight="1" x14ac:dyDescent="0.2"/>
    <row r="463" ht="35.25" customHeight="1" x14ac:dyDescent="0.2"/>
    <row r="464" ht="35.25" customHeight="1" x14ac:dyDescent="0.2"/>
    <row r="465" ht="35.25" customHeight="1" x14ac:dyDescent="0.2"/>
    <row r="466" ht="35.25" customHeight="1" x14ac:dyDescent="0.2"/>
    <row r="467" ht="35.25" customHeight="1" x14ac:dyDescent="0.2"/>
    <row r="468" ht="35.25" customHeight="1" x14ac:dyDescent="0.2"/>
    <row r="469" ht="35.25" customHeight="1" x14ac:dyDescent="0.2"/>
    <row r="470" ht="35.25" customHeight="1" x14ac:dyDescent="0.2"/>
    <row r="471" ht="35.25" customHeight="1" x14ac:dyDescent="0.2"/>
    <row r="472" ht="35.25" customHeight="1" x14ac:dyDescent="0.2"/>
    <row r="473" ht="35.25" customHeight="1" x14ac:dyDescent="0.2"/>
    <row r="474" ht="35.25" customHeight="1" x14ac:dyDescent="0.2"/>
    <row r="475" ht="35.25" customHeight="1" x14ac:dyDescent="0.2"/>
    <row r="476" ht="35.25" customHeight="1" x14ac:dyDescent="0.2"/>
    <row r="477" ht="35.25" customHeight="1" x14ac:dyDescent="0.2"/>
    <row r="478" ht="35.25" customHeight="1" x14ac:dyDescent="0.2"/>
    <row r="479" ht="35.25" customHeight="1" x14ac:dyDescent="0.2"/>
    <row r="480" ht="35.25" customHeight="1" x14ac:dyDescent="0.2"/>
    <row r="481" ht="35.25" customHeight="1" x14ac:dyDescent="0.2"/>
    <row r="482" ht="35.25" customHeight="1" x14ac:dyDescent="0.2"/>
    <row r="483" ht="35.25" customHeight="1" x14ac:dyDescent="0.2"/>
    <row r="484" ht="35.25" customHeight="1" x14ac:dyDescent="0.2"/>
    <row r="485" ht="35.25" customHeight="1" x14ac:dyDescent="0.2"/>
    <row r="486" ht="35.25" customHeight="1" x14ac:dyDescent="0.2"/>
    <row r="487" ht="35.25" customHeight="1" x14ac:dyDescent="0.2"/>
    <row r="488" ht="35.25" customHeight="1" x14ac:dyDescent="0.2"/>
    <row r="489" ht="35.25" customHeight="1" x14ac:dyDescent="0.2"/>
    <row r="490" ht="35.25" customHeight="1" x14ac:dyDescent="0.2"/>
    <row r="491" ht="35.25" customHeight="1" x14ac:dyDescent="0.2"/>
    <row r="492" ht="35.25" customHeight="1" x14ac:dyDescent="0.2"/>
    <row r="493" ht="35.25" customHeight="1" x14ac:dyDescent="0.2"/>
    <row r="494" ht="35.25" customHeight="1" x14ac:dyDescent="0.2"/>
    <row r="495" ht="35.25" customHeight="1" x14ac:dyDescent="0.2"/>
    <row r="496" ht="35.25" customHeight="1" x14ac:dyDescent="0.2"/>
    <row r="497" ht="35.25" customHeight="1" x14ac:dyDescent="0.2"/>
    <row r="498" ht="35.25" customHeight="1" x14ac:dyDescent="0.2"/>
    <row r="499" ht="35.25" customHeight="1" x14ac:dyDescent="0.2"/>
    <row r="500" ht="35.25" customHeight="1" x14ac:dyDescent="0.2"/>
    <row r="501" ht="35.25" customHeight="1" x14ac:dyDescent="0.2"/>
    <row r="502" ht="35.25" customHeight="1" x14ac:dyDescent="0.2"/>
    <row r="503" ht="35.25" customHeight="1" x14ac:dyDescent="0.2"/>
    <row r="504" ht="35.25" customHeight="1" x14ac:dyDescent="0.2"/>
    <row r="505" ht="35.25" customHeight="1" x14ac:dyDescent="0.2"/>
    <row r="506" ht="35.25" customHeight="1" x14ac:dyDescent="0.2"/>
    <row r="507" ht="35.25" customHeight="1" x14ac:dyDescent="0.2"/>
    <row r="508" ht="35.25" customHeight="1" x14ac:dyDescent="0.2"/>
    <row r="509" ht="35.25" customHeight="1" x14ac:dyDescent="0.2"/>
    <row r="510" ht="35.25" customHeight="1" x14ac:dyDescent="0.2"/>
    <row r="511" ht="35.25" customHeight="1" x14ac:dyDescent="0.2"/>
    <row r="512" ht="35.25" customHeight="1" x14ac:dyDescent="0.2"/>
    <row r="513" ht="35.25" customHeight="1" x14ac:dyDescent="0.2"/>
    <row r="514" ht="35.25" customHeight="1" x14ac:dyDescent="0.2"/>
    <row r="515" ht="35.25" customHeight="1" x14ac:dyDescent="0.2"/>
    <row r="516" ht="35.25" customHeight="1" x14ac:dyDescent="0.2"/>
    <row r="517" ht="35.25" customHeight="1" x14ac:dyDescent="0.2"/>
    <row r="518" ht="35.25" customHeight="1" x14ac:dyDescent="0.2"/>
    <row r="519" ht="35.25" customHeight="1" x14ac:dyDescent="0.2"/>
    <row r="520" ht="35.25" customHeight="1" x14ac:dyDescent="0.2"/>
    <row r="521" ht="35.25" customHeight="1" x14ac:dyDescent="0.2"/>
    <row r="522" ht="35.25" customHeight="1" x14ac:dyDescent="0.2"/>
    <row r="523" ht="35.25" customHeight="1" x14ac:dyDescent="0.2"/>
    <row r="524" ht="35.25" customHeight="1" x14ac:dyDescent="0.2"/>
    <row r="525" ht="35.25" customHeight="1" x14ac:dyDescent="0.2"/>
    <row r="526" ht="35.25" customHeight="1" x14ac:dyDescent="0.2"/>
    <row r="527" ht="35.25" customHeight="1" x14ac:dyDescent="0.2"/>
    <row r="528" ht="35.25" customHeight="1" x14ac:dyDescent="0.2"/>
    <row r="529" ht="35.25" customHeight="1" x14ac:dyDescent="0.2"/>
    <row r="530" ht="35.25" customHeight="1" x14ac:dyDescent="0.2"/>
    <row r="531" ht="35.25" customHeight="1" x14ac:dyDescent="0.2"/>
    <row r="532" ht="35.25" customHeight="1" x14ac:dyDescent="0.2"/>
    <row r="533" ht="35.25" customHeight="1" x14ac:dyDescent="0.2"/>
    <row r="534" ht="35.25" customHeight="1" x14ac:dyDescent="0.2"/>
    <row r="535" ht="35.25" customHeight="1" x14ac:dyDescent="0.2"/>
    <row r="536" ht="35.25" customHeight="1" x14ac:dyDescent="0.2"/>
    <row r="537" ht="35.25" customHeight="1" x14ac:dyDescent="0.2"/>
    <row r="538" ht="35.25" customHeight="1" x14ac:dyDescent="0.2"/>
    <row r="539" ht="35.25" customHeight="1" x14ac:dyDescent="0.2"/>
    <row r="540" ht="35.25" customHeight="1" x14ac:dyDescent="0.2"/>
    <row r="541" ht="35.25" customHeight="1" x14ac:dyDescent="0.2"/>
    <row r="542" ht="35.25" customHeight="1" x14ac:dyDescent="0.2"/>
    <row r="543" ht="35.25" customHeight="1" x14ac:dyDescent="0.2"/>
    <row r="544" ht="35.25" customHeight="1" x14ac:dyDescent="0.2"/>
    <row r="545" ht="35.25" customHeight="1" x14ac:dyDescent="0.2"/>
    <row r="546" ht="35.25" customHeight="1" x14ac:dyDescent="0.2"/>
    <row r="547" ht="35.25" customHeight="1" x14ac:dyDescent="0.2"/>
    <row r="548" ht="35.25" customHeight="1" x14ac:dyDescent="0.2"/>
    <row r="549" ht="35.25" customHeight="1" x14ac:dyDescent="0.2"/>
    <row r="550" ht="35.25" customHeight="1" x14ac:dyDescent="0.2"/>
    <row r="551" ht="35.25" customHeight="1" x14ac:dyDescent="0.2"/>
    <row r="552" ht="35.25" customHeight="1" x14ac:dyDescent="0.2"/>
    <row r="553" ht="35.25" customHeight="1" x14ac:dyDescent="0.2"/>
    <row r="554" ht="35.25" customHeight="1" x14ac:dyDescent="0.2"/>
    <row r="555" ht="35.25" customHeight="1" x14ac:dyDescent="0.2"/>
    <row r="556" ht="35.25" customHeight="1" x14ac:dyDescent="0.2"/>
    <row r="557" ht="35.25" customHeight="1" x14ac:dyDescent="0.2"/>
    <row r="558" ht="35.25" customHeight="1" x14ac:dyDescent="0.2"/>
    <row r="559" ht="35.25" customHeight="1" x14ac:dyDescent="0.2"/>
    <row r="560" ht="35.25" customHeight="1" x14ac:dyDescent="0.2"/>
    <row r="561" ht="35.25" customHeight="1" x14ac:dyDescent="0.2"/>
    <row r="562" ht="35.25" customHeight="1" x14ac:dyDescent="0.2"/>
    <row r="563" ht="35.25" customHeight="1" x14ac:dyDescent="0.2"/>
    <row r="564" ht="35.25" customHeight="1" x14ac:dyDescent="0.2"/>
    <row r="565" ht="35.25" customHeight="1" x14ac:dyDescent="0.2"/>
    <row r="566" ht="35.25" customHeight="1" x14ac:dyDescent="0.2"/>
    <row r="567" ht="35.25" customHeight="1" x14ac:dyDescent="0.2"/>
    <row r="568" ht="35.25" customHeight="1" x14ac:dyDescent="0.2"/>
    <row r="569" ht="35.25" customHeight="1" x14ac:dyDescent="0.2"/>
    <row r="570" ht="35.25" customHeight="1" x14ac:dyDescent="0.2"/>
    <row r="571" ht="35.25" customHeight="1" x14ac:dyDescent="0.2"/>
    <row r="572" ht="35.25" customHeight="1" x14ac:dyDescent="0.2"/>
    <row r="573" ht="35.25" customHeight="1" x14ac:dyDescent="0.2"/>
    <row r="574" ht="35.25" customHeight="1" x14ac:dyDescent="0.2"/>
    <row r="575" ht="35.25" customHeight="1" x14ac:dyDescent="0.2"/>
    <row r="576" ht="35.25" customHeight="1" x14ac:dyDescent="0.2"/>
    <row r="577" ht="35.25" customHeight="1" x14ac:dyDescent="0.2"/>
    <row r="578" ht="35.25" customHeight="1" x14ac:dyDescent="0.2"/>
    <row r="579" ht="35.25" customHeight="1" x14ac:dyDescent="0.2"/>
    <row r="580" ht="35.25" customHeight="1" x14ac:dyDescent="0.2"/>
    <row r="581" ht="35.25" customHeight="1" x14ac:dyDescent="0.2"/>
    <row r="582" ht="35.25" customHeight="1" x14ac:dyDescent="0.2"/>
    <row r="583" ht="35.25" customHeight="1" x14ac:dyDescent="0.2"/>
    <row r="584" ht="35.25" customHeight="1" x14ac:dyDescent="0.2"/>
    <row r="585" ht="35.25" customHeight="1" x14ac:dyDescent="0.2"/>
    <row r="586" ht="35.25" customHeight="1" x14ac:dyDescent="0.2"/>
    <row r="587" ht="35.25" customHeight="1" x14ac:dyDescent="0.2"/>
    <row r="588" ht="35.25" customHeight="1" x14ac:dyDescent="0.2"/>
    <row r="589" ht="35.25" customHeight="1" x14ac:dyDescent="0.2"/>
    <row r="590" ht="35.25" customHeight="1" x14ac:dyDescent="0.2"/>
    <row r="591" ht="35.25" customHeight="1" x14ac:dyDescent="0.2"/>
    <row r="592" ht="35.25" customHeight="1" x14ac:dyDescent="0.2"/>
    <row r="593" ht="35.25" customHeight="1" x14ac:dyDescent="0.2"/>
    <row r="594" ht="35.25" customHeight="1" x14ac:dyDescent="0.2"/>
    <row r="595" ht="35.25" customHeight="1" x14ac:dyDescent="0.2"/>
    <row r="596" ht="35.25" customHeight="1" x14ac:dyDescent="0.2"/>
    <row r="597" ht="35.25" customHeight="1" x14ac:dyDescent="0.2"/>
    <row r="598" ht="35.25" customHeight="1" x14ac:dyDescent="0.2"/>
    <row r="599" ht="35.25" customHeight="1" x14ac:dyDescent="0.2"/>
    <row r="600" ht="35.25" customHeight="1" x14ac:dyDescent="0.2"/>
    <row r="601" ht="35.25" customHeight="1" x14ac:dyDescent="0.2"/>
    <row r="602" ht="35.25" customHeight="1" x14ac:dyDescent="0.2"/>
    <row r="603" ht="35.25" customHeight="1" x14ac:dyDescent="0.2"/>
    <row r="604" ht="35.25" customHeight="1" x14ac:dyDescent="0.2"/>
    <row r="605" ht="35.25" customHeight="1" x14ac:dyDescent="0.2"/>
    <row r="606" ht="35.25" customHeight="1" x14ac:dyDescent="0.2"/>
    <row r="607" ht="35.25" customHeight="1" x14ac:dyDescent="0.2"/>
    <row r="608" ht="35.25" customHeight="1" x14ac:dyDescent="0.2"/>
    <row r="609" ht="35.25" customHeight="1" x14ac:dyDescent="0.2"/>
    <row r="610" ht="35.25" customHeight="1" x14ac:dyDescent="0.2"/>
    <row r="611" ht="35.25" customHeight="1" x14ac:dyDescent="0.2"/>
    <row r="612" ht="35.25" customHeight="1" x14ac:dyDescent="0.2"/>
    <row r="613" ht="35.25" customHeight="1" x14ac:dyDescent="0.2"/>
    <row r="614" ht="35.25" customHeight="1" x14ac:dyDescent="0.2"/>
    <row r="615" ht="35.25" customHeight="1" x14ac:dyDescent="0.2"/>
    <row r="616" ht="35.25" customHeight="1" x14ac:dyDescent="0.2"/>
    <row r="617" ht="35.25" customHeight="1" x14ac:dyDescent="0.2"/>
    <row r="618" ht="35.25" customHeight="1" x14ac:dyDescent="0.2"/>
    <row r="619" ht="35.25" customHeight="1" x14ac:dyDescent="0.2"/>
    <row r="620" ht="35.25" customHeight="1" x14ac:dyDescent="0.2"/>
    <row r="621" ht="35.25" customHeight="1" x14ac:dyDescent="0.2"/>
    <row r="622" ht="35.25" customHeight="1" x14ac:dyDescent="0.2"/>
    <row r="623" ht="35.25" customHeight="1" x14ac:dyDescent="0.2"/>
    <row r="624" ht="35.25" customHeight="1" x14ac:dyDescent="0.2"/>
    <row r="625" ht="35.25" customHeight="1" x14ac:dyDescent="0.2"/>
    <row r="626" ht="35.25" customHeight="1" x14ac:dyDescent="0.2"/>
    <row r="627" ht="35.25" customHeight="1" x14ac:dyDescent="0.2"/>
    <row r="628" ht="35.25" customHeight="1" x14ac:dyDescent="0.2"/>
    <row r="629" ht="35.25" customHeight="1" x14ac:dyDescent="0.2"/>
    <row r="630" ht="35.25" customHeight="1" x14ac:dyDescent="0.2"/>
    <row r="631" ht="35.25" customHeight="1" x14ac:dyDescent="0.2"/>
    <row r="632" ht="35.25" customHeight="1" x14ac:dyDescent="0.2"/>
    <row r="633" ht="35.25" customHeight="1" x14ac:dyDescent="0.2"/>
    <row r="634" ht="35.25" customHeight="1" x14ac:dyDescent="0.2"/>
    <row r="635" ht="35.25" customHeight="1" x14ac:dyDescent="0.2"/>
    <row r="636" ht="35.25" customHeight="1" x14ac:dyDescent="0.2"/>
  </sheetData>
  <mergeCells count="2">
    <mergeCell ref="B2:H2"/>
    <mergeCell ref="B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Состав портфеля</vt:lpstr>
      <vt:lpstr>Report06</vt:lpstr>
      <vt:lpstr>Report07</vt:lpstr>
      <vt:lpstr>Report08</vt:lpstr>
      <vt:lpstr>Report09</vt:lpstr>
      <vt:lpstr>Report10</vt:lpstr>
      <vt:lpstr>Report11</vt:lpstr>
      <vt:lpstr>Report12</vt:lpstr>
      <vt:lpstr>Report13</vt:lpstr>
      <vt:lpstr>Report14</vt:lpstr>
      <vt:lpstr>Report15</vt:lpstr>
      <vt:lpstr>Report16</vt:lpstr>
      <vt:lpstr>Report17</vt:lpstr>
      <vt:lpstr>Report18</vt:lpstr>
      <vt:lpstr>Report19</vt:lpstr>
      <vt:lpstr>Report20</vt:lpstr>
      <vt:lpstr>Report21</vt:lpstr>
      <vt:lpstr>Report22</vt:lpstr>
      <vt:lpstr>Report23</vt:lpstr>
      <vt:lpstr>Report24</vt:lpstr>
      <vt:lpstr>Report25</vt:lpstr>
      <vt:lpstr>Report26</vt:lpstr>
      <vt:lpstr>Report27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Чеботарева Наталья Юрьевна</dc:creator>
  <cp:lastModifiedBy>Мазарюк Сергей Владимирович</cp:lastModifiedBy>
  <cp:lastPrinted>2018-07-12T14:19:43Z</cp:lastPrinted>
  <dcterms:created xsi:type="dcterms:W3CDTF">2013-06-06T06:49:48Z</dcterms:created>
  <dcterms:modified xsi:type="dcterms:W3CDTF">2022-01-10T07:55:52Z</dcterms:modified>
</cp:coreProperties>
</file>