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.panova\Desktop\Старый рабочий стол\раскрытие информации\1 квартал 2022\"/>
    </mc:Choice>
  </mc:AlternateContent>
  <bookViews>
    <workbookView xWindow="0" yWindow="90" windowWidth="19425" windowHeight="11025" firstSheet="1" activeTab="2"/>
  </bookViews>
  <sheets>
    <sheet name="XLR_NoRangeSheet" sheetId="9" state="veryHidden" r:id="rId1"/>
    <sheet name="Структура портфеля ПН" sheetId="11" r:id="rId2"/>
    <sheet name="Структура портфеля ПР" sheetId="13" r:id="rId3"/>
  </sheets>
  <externalReferences>
    <externalReference r:id="rId4"/>
  </externalReferences>
  <definedNames>
    <definedName name="_FilterDatabase" localSheetId="1" hidden="1">'Структура портфеля ПН'!$F$5:$H$17</definedName>
    <definedName name="_FilterDatabase" localSheetId="2" hidden="1">'Структура портфеля ПР'!$F$5:$H$17</definedName>
    <definedName name="Report01" localSheetId="2">'Структура портфеля ПР'!$A$2:$H$2</definedName>
    <definedName name="Report01">'Структура портфеля ПН'!$A$2:$H$2</definedName>
    <definedName name="Report02" localSheetId="2">'Структура портфеля ПР'!$A$3:$H$3</definedName>
    <definedName name="Report02">'Структура портфеля ПН'!$A$3:$H$3</definedName>
    <definedName name="Report03_ACTION" localSheetId="2" hidden="1">[1]XLR_NoRangeSheet!$E$7</definedName>
    <definedName name="Report03_ACTION" hidden="1">XLR_NoRangeSheet!$E$7</definedName>
    <definedName name="Report03_CURBOND" localSheetId="2" hidden="1">[1]XLR_NoRangeSheet!$L$7</definedName>
    <definedName name="Report03_CURBOND" hidden="1">XLR_NoRangeSheet!$L$7</definedName>
    <definedName name="Report03_CURCREDIT" localSheetId="2" hidden="1">[1]XLR_NoRangeSheet!$J$7</definedName>
    <definedName name="Report03_CURCREDIT" hidden="1">XLR_NoRangeSheet!$J$7</definedName>
    <definedName name="Report03_DEPOSITS" localSheetId="2" hidden="1">[1]XLR_NoRangeSheet!$I$7</definedName>
    <definedName name="Report03_DEPOSITS" hidden="1">XLR_NoRangeSheet!$I$7</definedName>
    <definedName name="Report03_MORTGAGE" localSheetId="2" hidden="1">[1]XLR_NoRangeSheet!$G$7</definedName>
    <definedName name="Report03_MORTGAGE" hidden="1">XLR_NoRangeSheet!$G$7</definedName>
    <definedName name="Report03_OTHERASSETS" localSheetId="2" hidden="1">[1]XLR_NoRangeSheet!$M$7</definedName>
    <definedName name="Report03_OTHERASSETS" hidden="1">XLR_NoRangeSheet!$M$7</definedName>
    <definedName name="Report03_PAI" localSheetId="2" hidden="1">[1]XLR_NoRangeSheet!$F$7</definedName>
    <definedName name="Report03_PAI" hidden="1">XLR_NoRangeSheet!$F$7</definedName>
    <definedName name="Report03_RF" localSheetId="2" hidden="1">[1]XLR_NoRangeSheet!$B$7</definedName>
    <definedName name="Report03_RF" hidden="1">XLR_NoRangeSheet!$B$7</definedName>
    <definedName name="Report03_RUSBOND" localSheetId="2" hidden="1">[1]XLR_NoRangeSheet!$D$7</definedName>
    <definedName name="Report03_RUSBOND" hidden="1">XLR_NoRangeSheet!$D$7</definedName>
    <definedName name="Report03_RUSCREDIT" localSheetId="2" hidden="1">[1]XLR_NoRangeSheet!$H$7</definedName>
    <definedName name="Report03_RUSCREDIT" hidden="1">XLR_NoRangeSheet!$H$7</definedName>
    <definedName name="Report03_SECURITIES" localSheetId="2" hidden="1">[1]XLR_NoRangeSheet!$K$7</definedName>
    <definedName name="Report03_SECURITIES" hidden="1">XLR_NoRangeSheet!$K$7</definedName>
    <definedName name="Report03_SPID" hidden="1">XLR_NoRangeSheet!$N$7</definedName>
    <definedName name="Report03_SUBRF" localSheetId="2" hidden="1">[1]XLR_NoRangeSheet!$C$7</definedName>
    <definedName name="Report03_SUBRF" hidden="1">XLR_NoRangeSheet!$C$7</definedName>
    <definedName name="Report04_DB006505" localSheetId="2" hidden="1">[1]XLR_NoRangeSheet!$B$8</definedName>
    <definedName name="Report04_DB006505" hidden="1">XLR_NoRangeSheet!$B$8</definedName>
    <definedName name="Report05_NAME" localSheetId="2" hidden="1">[1]XLR_NoRangeSheet!$B$9</definedName>
    <definedName name="Report05_NAME" hidden="1">XLR_NoRangeSheet!$B$9</definedName>
    <definedName name="Report05_TOTAL" localSheetId="2" hidden="1">[1]XLR_NoRangeSheet!$C$9</definedName>
    <definedName name="Report05_TOTAL" hidden="1">XLR_NoRangeSheet!$C$9</definedName>
    <definedName name="Report06">#REF!</definedName>
    <definedName name="Report07" localSheetId="2">#REF!</definedName>
    <definedName name="Report07">#REF!</definedName>
    <definedName name="Report08" localSheetId="2">#REF!</definedName>
    <definedName name="Report08">#REF!</definedName>
    <definedName name="Report09" localSheetId="2">#REF!</definedName>
    <definedName name="Report09">#REF!</definedName>
    <definedName name="Report10" localSheetId="2">#REF!</definedName>
    <definedName name="Report10">#REF!</definedName>
    <definedName name="Report11" localSheetId="2">#REF!</definedName>
    <definedName name="Report11">#REF!</definedName>
    <definedName name="Report12" localSheetId="2">#REF!</definedName>
    <definedName name="Report12">#REF!</definedName>
    <definedName name="Report13" localSheetId="2">#REF!</definedName>
    <definedName name="Report13">#REF!</definedName>
    <definedName name="Report14" localSheetId="2">#REF!</definedName>
    <definedName name="Report14">#REF!</definedName>
    <definedName name="Report15" localSheetId="2">#REF!</definedName>
    <definedName name="Report15">#REF!</definedName>
    <definedName name="Report16" localSheetId="2">#REF!</definedName>
    <definedName name="Report16">#REF!</definedName>
    <definedName name="Report17" localSheetId="2">#REF!</definedName>
    <definedName name="Report17">#REF!</definedName>
    <definedName name="Report18" localSheetId="2">#REF!</definedName>
    <definedName name="Report18">#REF!</definedName>
    <definedName name="Report19" localSheetId="2">#REF!</definedName>
    <definedName name="Report19">#REF!</definedName>
    <definedName name="Report20" localSheetId="2">#REF!</definedName>
    <definedName name="Report20">#REF!</definedName>
    <definedName name="Report21" localSheetId="2">#REF!</definedName>
    <definedName name="Report21">#REF!</definedName>
    <definedName name="Report22" localSheetId="2">#REF!</definedName>
    <definedName name="Report22">#REF!</definedName>
    <definedName name="Report23" localSheetId="2">#REF!</definedName>
    <definedName name="Report23">#REF!</definedName>
    <definedName name="Report24" localSheetId="2">#REF!</definedName>
    <definedName name="Report24">#REF!</definedName>
    <definedName name="Report25" localSheetId="2">#REF!</definedName>
    <definedName name="Report25">#REF!</definedName>
    <definedName name="Report26" localSheetId="2">#REF!</definedName>
    <definedName name="Report26">#REF!</definedName>
    <definedName name="Report27" localSheetId="2">#REF!</definedName>
    <definedName name="Report27">#REF!</definedName>
    <definedName name="Report28_FULLNAME" localSheetId="2" hidden="1">[1]XLR_NoRangeSheet!$B$10</definedName>
    <definedName name="Report28_FULLNAME" hidden="1">XLR_NoRangeSheet!$B$10</definedName>
    <definedName name="Report29_TOTAL" localSheetId="2" hidden="1">[1]XLR_NoRangeSheet!$B$11</definedName>
    <definedName name="Report29_TOTAL" hidden="1">XLR_NoRangeSheet!$B$11</definedName>
    <definedName name="SDInfo_FULLNAME" localSheetId="2" hidden="1">[1]XLR_NoRangeSheet!#REF!</definedName>
    <definedName name="SDInfo_FULLNAME" hidden="1">XLR_NoRangeSheet!#REF!</definedName>
    <definedName name="SDInfo_FULLNAMEHIST" localSheetId="2" hidden="1">[1]XLR_NoRangeSheet!#REF!</definedName>
    <definedName name="SDInfo_FULLNAMEHIST" hidden="1">XLR_NoRangeSheet!#REF!</definedName>
    <definedName name="SDInfo_NAME" localSheetId="2" hidden="1">[1]XLR_NoRangeSheet!#REF!</definedName>
    <definedName name="SDInfo_NAME" hidden="1">XLR_NoRangeSheet!#REF!</definedName>
    <definedName name="SDInfo_Адрес" localSheetId="2" hidden="1">[1]XLR_NoRangeSheet!#REF!</definedName>
    <definedName name="SDInfo_Адрес" hidden="1">XLR_NoRangeSheet!#REF!</definedName>
    <definedName name="SDInfo_АдресЭП" localSheetId="2" hidden="1">[1]XLR_NoRangeSheet!#REF!</definedName>
    <definedName name="SDInfo_АдресЭП" hidden="1">XLR_NoRangeSheet!#REF!</definedName>
    <definedName name="SDInfo_ИНН" localSheetId="2" hidden="1">[1]XLR_NoRangeSheet!#REF!</definedName>
    <definedName name="SDInfo_ИНН" hidden="1">XLR_NoRangeSheet!#REF!</definedName>
    <definedName name="SDInfo_КПП" localSheetId="2" hidden="1">[1]XLR_NoRangeSheet!#REF!</definedName>
    <definedName name="SDInfo_КПП" hidden="1">XLR_NoRangeSheet!#REF!</definedName>
    <definedName name="SDInfo_Лицензия_Дата" localSheetId="2" hidden="1">[1]XLR_NoRangeSheet!#REF!</definedName>
    <definedName name="SDInfo_Лицензия_Дата" hidden="1">XLR_NoRangeSheet!#REF!</definedName>
    <definedName name="SDInfo_Лицензия_ДатаОкончания" localSheetId="2" hidden="1">[1]XLR_NoRangeSheet!#REF!</definedName>
    <definedName name="SDInfo_Лицензия_ДатаОкончания" hidden="1">XLR_NoRangeSheet!#REF!</definedName>
    <definedName name="SDInfo_Лицензия_ДЕПО_Дата" localSheetId="2" hidden="1">[1]XLR_NoRangeSheet!#REF!</definedName>
    <definedName name="SDInfo_Лицензия_ДЕПО_Дата" hidden="1">XLR_NoRangeSheet!#REF!</definedName>
    <definedName name="SDInfo_Лицензия_ДЕПО_Номер" localSheetId="2" hidden="1">[1]XLR_NoRangeSheet!#REF!</definedName>
    <definedName name="SDInfo_Лицензия_ДЕПО_Номер" hidden="1">XLR_NoRangeSheet!#REF!</definedName>
    <definedName name="SDInfo_Лицензия_Номер" localSheetId="2" hidden="1">[1]XLR_NoRangeSheet!#REF!</definedName>
    <definedName name="SDInfo_Лицензия_Номер" hidden="1">XLR_NoRangeSheet!#REF!</definedName>
    <definedName name="SDInfo_НомерДатаЛицензия" localSheetId="2" hidden="1">[1]XLR_NoRangeSheet!#REF!</definedName>
    <definedName name="SDInfo_НомерДатаЛицензия" hidden="1">XLR_NoRangeSheet!#REF!</definedName>
    <definedName name="SDInfo_ОГРН" localSheetId="2" hidden="1">[1]XLR_NoRangeSheet!#REF!</definedName>
    <definedName name="SDInfo_ОГРН" hidden="1">XLR_NoRangeSheet!#REF!</definedName>
    <definedName name="SDInfo_ОГРН_Дата" localSheetId="2" hidden="1">[1]XLR_NoRangeSheet!#REF!</definedName>
    <definedName name="SDInfo_ОГРН_Дата" hidden="1">XLR_NoRangeSheet!#REF!</definedName>
    <definedName name="SDInfo_ОГРН_Орган" localSheetId="2" hidden="1">[1]XLR_NoRangeSheet!#REF!</definedName>
    <definedName name="SDInfo_ОГРН_Орган" hidden="1">XLR_NoRangeSheet!#REF!</definedName>
    <definedName name="SDInfo_РуководительДолжн" localSheetId="2" hidden="1">[1]XLR_NoRangeSheet!#REF!</definedName>
    <definedName name="SDInfo_РуководительДолжн" hidden="1">XLR_NoRangeSheet!#REF!</definedName>
    <definedName name="SDInfo_РуководительИ" localSheetId="2" hidden="1">[1]XLR_NoRangeSheet!#REF!</definedName>
    <definedName name="SDInfo_РуководительИ" hidden="1">XLR_NoRangeSheet!#REF!</definedName>
    <definedName name="SDInfo_РуководительО" localSheetId="2" hidden="1">[1]XLR_NoRangeSheet!#REF!</definedName>
    <definedName name="SDInfo_РуководительО" hidden="1">XLR_NoRangeSheet!#REF!</definedName>
    <definedName name="SDInfo_РуководительФ" localSheetId="2" hidden="1">[1]XLR_NoRangeSheet!#REF!</definedName>
    <definedName name="SDInfo_РуководительФ" hidden="1">XLR_NoRangeSheet!#REF!</definedName>
    <definedName name="SDInfo_Телефон" localSheetId="2" hidden="1">[1]XLR_NoRangeSheet!#REF!</definedName>
    <definedName name="SDInfo_Телефон" hidden="1">XLR_NoRangeSheet!#REF!</definedName>
    <definedName name="SDInfo_Только_Адрес" localSheetId="2" hidden="1">[1]XLR_NoRangeSheet!#REF!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localSheetId="2" hidden="1">[1]XLR_NoRangeSheet!$G$6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52511" refMode="R1C1"/>
</workbook>
</file>

<file path=xl/calcChain.xml><?xml version="1.0" encoding="utf-8"?>
<calcChain xmlns="http://schemas.openxmlformats.org/spreadsheetml/2006/main">
  <c r="G17" i="13" l="1"/>
  <c r="F16" i="13"/>
  <c r="F15" i="13"/>
  <c r="F14" i="13"/>
  <c r="F13" i="13"/>
  <c r="D13" i="13" s="1"/>
  <c r="F12" i="13"/>
  <c r="D12" i="13" s="1"/>
  <c r="F11" i="13"/>
  <c r="F10" i="13"/>
  <c r="D10" i="13" s="1"/>
  <c r="F9" i="13"/>
  <c r="D9" i="13" s="1"/>
  <c r="F8" i="13"/>
  <c r="D8" i="13" s="1"/>
  <c r="F7" i="13"/>
  <c r="F6" i="13"/>
  <c r="F5" i="13"/>
  <c r="F17" i="13" s="1"/>
  <c r="K2" i="13"/>
  <c r="E2" i="13"/>
  <c r="K1" i="13"/>
  <c r="H17" i="13" l="1"/>
  <c r="D7" i="13"/>
  <c r="D6" i="13"/>
  <c r="D5" i="13"/>
  <c r="D15" i="13"/>
  <c r="D11" i="13"/>
  <c r="D14" i="13"/>
  <c r="D16" i="13" l="1"/>
  <c r="B5" i="9" l="1"/>
  <c r="F16" i="11" l="1"/>
  <c r="F15" i="11"/>
  <c r="F14" i="11"/>
  <c r="F13" i="11"/>
  <c r="F12" i="11"/>
  <c r="F11" i="11"/>
  <c r="F10" i="11"/>
  <c r="F9" i="11"/>
  <c r="F8" i="11"/>
  <c r="F7" i="11"/>
  <c r="F6" i="11"/>
  <c r="F5" i="11"/>
  <c r="G17" i="11"/>
  <c r="F17" i="11" l="1"/>
  <c r="D7" i="11" s="1"/>
  <c r="D14" i="11"/>
  <c r="D9" i="11"/>
  <c r="K2" i="11"/>
  <c r="E2" i="11" s="1"/>
  <c r="D13" i="11" l="1"/>
  <c r="H17" i="11"/>
  <c r="D15" i="11"/>
  <c r="D12" i="11"/>
  <c r="D11" i="11"/>
  <c r="D6" i="11"/>
  <c r="D8" i="11"/>
  <c r="D10" i="11"/>
  <c r="D5" i="11"/>
  <c r="D16" i="11" l="1"/>
  <c r="K1" i="11" l="1"/>
</calcChain>
</file>

<file path=xl/sharedStrings.xml><?xml version="1.0" encoding="utf-8"?>
<sst xmlns="http://schemas.openxmlformats.org/spreadsheetml/2006/main" count="75" uniqueCount="46">
  <si>
    <t>4.2, Developer  (build 122-D7)</t>
  </si>
  <si>
    <t>xlrParams</t>
  </si>
  <si>
    <t>SCBIS</t>
  </si>
  <si>
    <t>GL_SPECDEP</t>
  </si>
  <si>
    <t>Все отделения</t>
  </si>
  <si>
    <t>Итого:</t>
  </si>
  <si>
    <t>Виды активов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</si>
  <si>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</si>
  <si>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</si>
  <si>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</si>
  <si>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</si>
  <si>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</si>
  <si>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1</t>
  </si>
  <si>
    <t>2</t>
  </si>
  <si>
    <t>3</t>
  </si>
  <si>
    <t>Облигации российских эмитентов помимо указанных в подпунктах 1 и 2 настоящего пункта, в том числе субординированные облигации</t>
  </si>
  <si>
    <t>4</t>
  </si>
  <si>
    <t>Акции российских эмитентов, созданных в форме открытых акционерных обществ</t>
  </si>
  <si>
    <t>5</t>
  </si>
  <si>
    <t>6</t>
  </si>
  <si>
    <t>7</t>
  </si>
  <si>
    <t>Денежные средства в рублях на счетах в кредитных организациях</t>
  </si>
  <si>
    <t>8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</si>
  <si>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</si>
  <si>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9</t>
  </si>
  <si>
    <t>Иностранная валюта на счетах в кредитных организациях</t>
  </si>
  <si>
    <t>10</t>
  </si>
  <si>
    <t>Ценные бумаги международных финансовых организаций, допущенных к размещению и (или) публичному обращению в Российской Федерации в соответствии с законодательством Российской Федерации о рынке ценных бумаг</t>
  </si>
  <si>
    <t>11</t>
  </si>
  <si>
    <t>12</t>
  </si>
  <si>
    <t>Прочие активы</t>
  </si>
  <si>
    <t>Облигации иностранных эмитентов, проспект которых содержит норму или нормы о том, что доходы от размещения таких облигаций передаются российскому юридическому лицу и (или) российское юридическое лицо несет солидарную ответственность по обязательствам по таким облигациям</t>
  </si>
  <si>
    <t>SPECDEP\sd234</t>
  </si>
  <si>
    <t>Чеботарёва Наталья Юрьевна</t>
  </si>
  <si>
    <t>\\sdfile\gl\customreports\Инвестиционный портфель фонда 5175-У.xlsm</t>
  </si>
  <si>
    <t>Инвестиционный портфель НПФ 5175-У</t>
  </si>
  <si>
    <t>ПН - Доверие</t>
  </si>
  <si>
    <t>Report03</t>
  </si>
  <si>
    <t>Report04</t>
  </si>
  <si>
    <t>Report05</t>
  </si>
  <si>
    <t>Состав инвестиционного портфеля фонда по обязательному пенсионному страхованию на 28.02.2022</t>
  </si>
  <si>
    <t>Report28</t>
  </si>
  <si>
    <t>Акционерное общество "Негосударственный пенсионный фонд "Доверие"</t>
  </si>
  <si>
    <t>Report29</t>
  </si>
  <si>
    <t>Структура инвестиционного портфеля фонда средств пенсионных накоплений фонда на 28.02.2022</t>
  </si>
  <si>
    <t>Структура инвестиционного портфеля фонда средств пенсионных резервов фонда на 28.02.2022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</si>
</sst>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sz val="9"/>
      <color rgb="FFFF0000"/>
      <name val="Verdana"/>
      <family val="2"/>
      <charset val="204"/>
    </font>
    <font>
      <sz val="9"/>
      <name val="Verdana"/>
      <family val="2"/>
      <charset val="204"/>
    </font>
    <font>
      <sz val="8"/>
      <name val="Verdana"/>
      <family val="2"/>
      <charset val="204"/>
    </font>
    <font>
      <b/>
      <sz val="8"/>
      <color rgb="FFFF0000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6" fillId="0" borderId="0" xfId="0" applyFont="1"/>
    <xf numFmtId="0" fontId="1" fillId="0" borderId="0" xfId="0" applyFont="1"/>
    <xf numFmtId="0" fontId="4" fillId="0" borderId="1" xfId="0" applyFont="1" applyBorder="1"/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6" fillId="0" borderId="0" xfId="0" applyNumberFormat="1" applyFont="1"/>
    <xf numFmtId="4" fontId="1" fillId="0" borderId="0" xfId="0" applyNumberFormat="1" applyFont="1"/>
    <xf numFmtId="4" fontId="7" fillId="0" borderId="0" xfId="0" applyNumberFormat="1" applyFont="1"/>
    <xf numFmtId="4" fontId="8" fillId="0" borderId="0" xfId="0" applyNumberFormat="1" applyFont="1"/>
    <xf numFmtId="4" fontId="5" fillId="0" borderId="0" xfId="0" applyNumberFormat="1" applyFont="1"/>
    <xf numFmtId="4" fontId="5" fillId="0" borderId="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wrapText="1"/>
    </xf>
    <xf numFmtId="4" fontId="5" fillId="0" borderId="1" xfId="0" quotePrefix="1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48;&#1040;\&#1044;&#1083;&#1103;%20&#1057;&#1077;&#1088;&#1075;&#1077;&#1103;\MSV\3_&#1056;&#1072;&#1089;&#1082;&#1088;&#1099;&#1090;&#1080;&#1077;%20&#1080;&#1085;&#1092;&#1086;&#1088;&#1084;&#1072;&#1094;&#1080;&#1080;\1.2.4\2022\2.%20&#1092;&#1077;&#1074;&#1088;&#1072;&#1083;&#1100;\&#1048;&#1089;&#1093;.-20220303-1151_220228_&#1055;&#1056;%20-%20&#1044;&#1086;&#1074;&#1077;&#1088;&#1080;&#1077;_&#1048;&#1085;&#1074;&#1077;&#1089;&#1090;&#1080;&#1094;&#1080;&#1086;&#1085;&#1085;&#1099;&#1081;%20&#1087;&#1086;&#1088;&#1090;&#1092;&#1077;&#1083;&#1100;%20&#1053;&#1055;&#1060;%205175-&#105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R_NoRangeSheet"/>
      <sheetName val="Структура портфеля"/>
    </sheetNames>
    <sheetDataSet>
      <sheetData sheetId="0">
        <row r="6">
          <cell r="G6">
            <v>44620</v>
          </cell>
        </row>
        <row r="7">
          <cell r="B7">
            <v>275289074.30000001</v>
          </cell>
          <cell r="C7">
            <v>7483632.5</v>
          </cell>
          <cell r="D7">
            <v>171628776.63</v>
          </cell>
          <cell r="H7">
            <v>3960170.7</v>
          </cell>
          <cell r="M7">
            <v>1132712.17</v>
          </cell>
        </row>
        <row r="8">
          <cell r="B8">
            <v>459494366.30000001</v>
          </cell>
        </row>
        <row r="9">
          <cell r="B9" t="str">
            <v>Состав инвестиционного портфеля средств пенсионных резервов фонда на 28.02.2022</v>
          </cell>
          <cell r="C9">
            <v>459494366.30000001</v>
          </cell>
        </row>
        <row r="10">
          <cell r="B10" t="str">
            <v>Акционерное общество "Негосударственный пенсионный фонд "Доверие"</v>
          </cell>
        </row>
        <row r="11">
          <cell r="B11">
            <v>459494366.30000001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5:N11"/>
  <sheetViews>
    <sheetView workbookViewId="0">
      <selection activeCell="A30189" sqref="A30189:K30190"/>
    </sheetView>
  </sheetViews>
  <sheetFormatPr defaultRowHeight="14.25" x14ac:dyDescent="0.2"/>
  <sheetData>
    <row r="5" spans="1:14" x14ac:dyDescent="0.2">
      <c r="A5" s="1" t="s">
        <v>0</v>
      </c>
      <c r="B5" t="e">
        <f>XLR_ERRNAME</f>
        <v>#NAME?</v>
      </c>
    </row>
    <row r="6" spans="1:14" x14ac:dyDescent="0.2">
      <c r="A6" t="s">
        <v>1</v>
      </c>
      <c r="B6" s="2" t="s">
        <v>2</v>
      </c>
      <c r="C6" s="2" t="s">
        <v>3</v>
      </c>
      <c r="D6" s="2" t="s">
        <v>32</v>
      </c>
      <c r="E6" s="2" t="s">
        <v>33</v>
      </c>
      <c r="F6" s="3">
        <v>44620</v>
      </c>
      <c r="G6" s="3">
        <v>44620</v>
      </c>
      <c r="H6" s="2" t="s">
        <v>34</v>
      </c>
      <c r="I6" s="2" t="s">
        <v>35</v>
      </c>
      <c r="J6" s="2" t="s">
        <v>36</v>
      </c>
      <c r="K6" s="2" t="s">
        <v>4</v>
      </c>
    </row>
    <row r="7" spans="1:14" x14ac:dyDescent="0.2">
      <c r="A7" t="s">
        <v>37</v>
      </c>
      <c r="B7">
        <v>4126765283.4299998</v>
      </c>
      <c r="C7">
        <v>226619001.66</v>
      </c>
      <c r="D7">
        <v>3261554293.4299998</v>
      </c>
      <c r="H7">
        <v>1002394.99</v>
      </c>
      <c r="I7">
        <v>0</v>
      </c>
      <c r="M7">
        <v>44781212.609999999</v>
      </c>
      <c r="N7">
        <v>358</v>
      </c>
    </row>
    <row r="8" spans="1:14" x14ac:dyDescent="0.2">
      <c r="A8" t="s">
        <v>38</v>
      </c>
      <c r="B8">
        <v>7660722186.1199999</v>
      </c>
    </row>
    <row r="9" spans="1:14" x14ac:dyDescent="0.2">
      <c r="A9" t="s">
        <v>39</v>
      </c>
      <c r="B9" s="2" t="s">
        <v>40</v>
      </c>
      <c r="C9">
        <v>7660722186.1199999</v>
      </c>
    </row>
    <row r="10" spans="1:14" x14ac:dyDescent="0.2">
      <c r="A10" t="s">
        <v>41</v>
      </c>
      <c r="B10" s="2" t="s">
        <v>42</v>
      </c>
    </row>
    <row r="11" spans="1:14" x14ac:dyDescent="0.2">
      <c r="A11" t="s">
        <v>43</v>
      </c>
      <c r="B11">
        <v>7660722186.1199999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21"/>
  <sheetViews>
    <sheetView zoomScale="115" zoomScaleNormal="115" workbookViewId="0"/>
  </sheetViews>
  <sheetFormatPr defaultRowHeight="14.25" x14ac:dyDescent="0.2"/>
  <cols>
    <col min="1" max="1" width="3.09765625" customWidth="1"/>
    <col min="2" max="2" width="4.69921875" bestFit="1" customWidth="1"/>
    <col min="3" max="3" width="73.19921875" customWidth="1"/>
    <col min="4" max="4" width="24.8984375" customWidth="1"/>
    <col min="5" max="5" width="9.3984375" customWidth="1"/>
    <col min="6" max="6" width="15.09765625" style="11" hidden="1" customWidth="1"/>
    <col min="7" max="7" width="15.09765625" style="12" hidden="1" customWidth="1"/>
    <col min="8" max="8" width="16" style="13" hidden="1" customWidth="1"/>
    <col min="9" max="9" width="8.796875" style="8"/>
    <col min="11" max="11" width="8.796875" hidden="1" customWidth="1"/>
  </cols>
  <sheetData>
    <row r="1" spans="2:11" x14ac:dyDescent="0.2">
      <c r="K1" s="7">
        <f>XLRPARAMS_FinishDate</f>
        <v>44620</v>
      </c>
    </row>
    <row r="2" spans="2:11" ht="36.75" customHeight="1" x14ac:dyDescent="0.2">
      <c r="B2" s="32" t="s">
        <v>44</v>
      </c>
      <c r="C2" s="32"/>
      <c r="D2" s="32"/>
      <c r="E2" s="24" t="str">
        <f>IF(G17-K2 &lt;&gt; 0, "ОШИБКА","")</f>
        <v/>
      </c>
      <c r="F2" s="14"/>
      <c r="G2" s="15"/>
      <c r="H2" s="16"/>
      <c r="K2" s="22">
        <f>Report29_TOTAL</f>
        <v>7660722186.1199999</v>
      </c>
    </row>
    <row r="3" spans="2:11" ht="36.75" customHeight="1" x14ac:dyDescent="0.2">
      <c r="B3" s="32" t="s">
        <v>42</v>
      </c>
      <c r="C3" s="32"/>
      <c r="D3" s="32"/>
      <c r="E3" s="6"/>
      <c r="F3" s="14"/>
      <c r="G3" s="15"/>
      <c r="H3" s="16"/>
    </row>
    <row r="4" spans="2:11" ht="12" customHeight="1" x14ac:dyDescent="0.2">
      <c r="B4" s="9"/>
      <c r="C4" s="9" t="s">
        <v>6</v>
      </c>
      <c r="D4" s="23" t="s">
        <v>7</v>
      </c>
      <c r="E4" s="5"/>
      <c r="F4" s="17"/>
      <c r="G4" s="18"/>
      <c r="H4" s="19"/>
    </row>
    <row r="5" spans="2:11" ht="48" customHeight="1" x14ac:dyDescent="0.2">
      <c r="B5" s="28" t="s">
        <v>12</v>
      </c>
      <c r="C5" s="29" t="s">
        <v>8</v>
      </c>
      <c r="D5" s="28">
        <f>(F5/$F$17) * 100</f>
        <v>53.869141618358604</v>
      </c>
      <c r="E5" s="27"/>
      <c r="F5" s="28">
        <f>Report03_RF</f>
        <v>4126765283.4299998</v>
      </c>
      <c r="G5" s="20"/>
      <c r="H5" s="21"/>
    </row>
    <row r="6" spans="2:11" ht="35.25" customHeight="1" x14ac:dyDescent="0.2">
      <c r="B6" s="28" t="s">
        <v>13</v>
      </c>
      <c r="C6" s="29" t="s">
        <v>9</v>
      </c>
      <c r="D6" s="28">
        <f t="shared" ref="D6:D15" si="0">(F6/$F$17) * 100</f>
        <v>2.9581937075149036</v>
      </c>
      <c r="E6" s="27"/>
      <c r="F6" s="28">
        <f>Report03_SUBRF</f>
        <v>226619001.66</v>
      </c>
    </row>
    <row r="7" spans="2:11" ht="33" customHeight="1" x14ac:dyDescent="0.2">
      <c r="B7" s="28" t="s">
        <v>14</v>
      </c>
      <c r="C7" s="29" t="s">
        <v>15</v>
      </c>
      <c r="D7" s="28">
        <f t="shared" si="0"/>
        <v>42.575023792657731</v>
      </c>
      <c r="E7" s="27"/>
      <c r="F7" s="28">
        <f>Report03_RUSBOND</f>
        <v>3261554293.4299998</v>
      </c>
    </row>
    <row r="8" spans="2:11" ht="14.25" customHeight="1" x14ac:dyDescent="0.2">
      <c r="B8" s="28" t="s">
        <v>16</v>
      </c>
      <c r="C8" s="29" t="s">
        <v>17</v>
      </c>
      <c r="D8" s="28">
        <f t="shared" si="0"/>
        <v>0</v>
      </c>
      <c r="E8" s="27"/>
      <c r="F8" s="28">
        <f>Report03_ACTION</f>
        <v>0</v>
      </c>
      <c r="G8" s="15"/>
    </row>
    <row r="9" spans="2:11" x14ac:dyDescent="0.2">
      <c r="B9" s="28" t="s">
        <v>18</v>
      </c>
      <c r="C9" s="29" t="s">
        <v>10</v>
      </c>
      <c r="D9" s="28">
        <f t="shared" si="0"/>
        <v>0</v>
      </c>
      <c r="E9" s="27"/>
      <c r="F9" s="28">
        <f>Report03_PAI</f>
        <v>0</v>
      </c>
      <c r="G9" s="15"/>
    </row>
    <row r="10" spans="2:11" ht="21" x14ac:dyDescent="0.2">
      <c r="B10" s="28" t="s">
        <v>19</v>
      </c>
      <c r="C10" s="29" t="s">
        <v>11</v>
      </c>
      <c r="D10" s="28">
        <f t="shared" si="0"/>
        <v>0</v>
      </c>
      <c r="E10" s="27"/>
      <c r="F10" s="28">
        <f>Report03_MORTGAGE</f>
        <v>0</v>
      </c>
      <c r="G10" s="15"/>
      <c r="H10" s="16"/>
    </row>
    <row r="11" spans="2:11" x14ac:dyDescent="0.2">
      <c r="B11" s="28" t="s">
        <v>20</v>
      </c>
      <c r="C11" s="29" t="s">
        <v>21</v>
      </c>
      <c r="D11" s="28">
        <f t="shared" si="0"/>
        <v>1.3084862832073182E-2</v>
      </c>
      <c r="E11" s="27"/>
      <c r="F11" s="28">
        <f>Report03_RUSCREDIT</f>
        <v>1002394.99</v>
      </c>
      <c r="G11" s="15"/>
      <c r="H11" s="16"/>
      <c r="I11"/>
    </row>
    <row r="12" spans="2:11" ht="21" x14ac:dyDescent="0.2">
      <c r="B12" s="28" t="s">
        <v>22</v>
      </c>
      <c r="C12" s="29" t="s">
        <v>23</v>
      </c>
      <c r="D12" s="28">
        <f t="shared" si="0"/>
        <v>0</v>
      </c>
      <c r="E12" s="27"/>
      <c r="F12" s="28">
        <f>Report03_DEPOSITS</f>
        <v>0</v>
      </c>
      <c r="G12" s="15"/>
      <c r="H12" s="16"/>
    </row>
    <row r="13" spans="2:11" x14ac:dyDescent="0.2">
      <c r="B13" s="28" t="s">
        <v>24</v>
      </c>
      <c r="C13" s="29" t="s">
        <v>25</v>
      </c>
      <c r="D13" s="28">
        <f t="shared" si="0"/>
        <v>0</v>
      </c>
      <c r="E13" s="27"/>
      <c r="F13" s="28">
        <f>Report03_CURCREDIT</f>
        <v>0</v>
      </c>
      <c r="G13" s="15"/>
      <c r="H13" s="16"/>
    </row>
    <row r="14" spans="2:11" ht="31.5" x14ac:dyDescent="0.2">
      <c r="B14" s="28" t="s">
        <v>26</v>
      </c>
      <c r="C14" s="29" t="s">
        <v>27</v>
      </c>
      <c r="D14" s="28">
        <f t="shared" si="0"/>
        <v>0</v>
      </c>
      <c r="E14" s="27"/>
      <c r="F14" s="28">
        <f>Report03_SECURITIES</f>
        <v>0</v>
      </c>
      <c r="G14" s="15"/>
      <c r="H14" s="16"/>
    </row>
    <row r="15" spans="2:11" ht="31.5" x14ac:dyDescent="0.2">
      <c r="B15" s="28" t="s">
        <v>28</v>
      </c>
      <c r="C15" s="29" t="s">
        <v>31</v>
      </c>
      <c r="D15" s="28">
        <f t="shared" si="0"/>
        <v>0</v>
      </c>
      <c r="E15" s="27"/>
      <c r="F15" s="28">
        <f>Report03_CURBOND</f>
        <v>0</v>
      </c>
      <c r="G15" s="15"/>
      <c r="H15" s="16"/>
    </row>
    <row r="16" spans="2:11" x14ac:dyDescent="0.2">
      <c r="B16" s="28" t="s">
        <v>29</v>
      </c>
      <c r="C16" s="29" t="s">
        <v>30</v>
      </c>
      <c r="D16" s="28">
        <f>(D17-D5-D6-D7-D8-D9-D10-D11-D12-D13-D14-D15)</f>
        <v>0.58455601863668982</v>
      </c>
      <c r="E16" s="27"/>
      <c r="F16" s="28">
        <f>Report03_OTHERASSETS</f>
        <v>44781212.609999999</v>
      </c>
      <c r="G16" s="15"/>
      <c r="H16" s="16"/>
    </row>
    <row r="17" spans="1:9" ht="33.75" customHeight="1" x14ac:dyDescent="0.2">
      <c r="B17" s="30" t="s">
        <v>5</v>
      </c>
      <c r="C17" s="31"/>
      <c r="D17" s="26">
        <v>100</v>
      </c>
      <c r="E17" s="25"/>
      <c r="F17" s="26">
        <f>SUM(F5:F16)</f>
        <v>7660722186.1199999</v>
      </c>
      <c r="G17" s="10">
        <f>Report04_DB006505</f>
        <v>7660722186.1199999</v>
      </c>
      <c r="H17" s="10">
        <f>F17-G17</f>
        <v>0</v>
      </c>
    </row>
    <row r="19" spans="1:9" ht="28.5" customHeight="1" x14ac:dyDescent="0.2">
      <c r="A19" s="4"/>
      <c r="E19" s="4"/>
      <c r="F19" s="22"/>
    </row>
    <row r="21" spans="1:9" s="4" customFormat="1" ht="32.25" customHeight="1" x14ac:dyDescent="0.2">
      <c r="A21"/>
      <c r="B21"/>
      <c r="C21"/>
      <c r="D21"/>
      <c r="E21"/>
      <c r="F21" s="11"/>
      <c r="G21" s="12"/>
      <c r="H21" s="13"/>
      <c r="I21" s="8"/>
    </row>
  </sheetData>
  <mergeCells count="3">
    <mergeCell ref="B17:C17"/>
    <mergeCell ref="B3:D3"/>
    <mergeCell ref="B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115" zoomScaleNormal="115" workbookViewId="0">
      <selection activeCell="C13" sqref="C13"/>
    </sheetView>
  </sheetViews>
  <sheetFormatPr defaultRowHeight="14.25" x14ac:dyDescent="0.2"/>
  <cols>
    <col min="1" max="1" width="3.09765625" customWidth="1"/>
    <col min="2" max="2" width="4.69921875" bestFit="1" customWidth="1"/>
    <col min="3" max="3" width="73.19921875" customWidth="1"/>
    <col min="4" max="4" width="24.8984375" customWidth="1"/>
    <col min="5" max="5" width="9.3984375" customWidth="1"/>
    <col min="6" max="6" width="15.09765625" style="11" hidden="1" customWidth="1"/>
    <col min="7" max="7" width="15.09765625" style="12" hidden="1" customWidth="1"/>
    <col min="8" max="8" width="16" style="13" hidden="1" customWidth="1"/>
    <col min="9" max="9" width="8.796875" style="8"/>
    <col min="11" max="11" width="8.796875" hidden="1" customWidth="1"/>
  </cols>
  <sheetData>
    <row r="1" spans="2:11" x14ac:dyDescent="0.2">
      <c r="K1" s="7">
        <f>XLRPARAMS_FinishDate</f>
        <v>44620</v>
      </c>
    </row>
    <row r="2" spans="2:11" ht="36.75" customHeight="1" x14ac:dyDescent="0.2">
      <c r="B2" s="32" t="s">
        <v>45</v>
      </c>
      <c r="C2" s="32"/>
      <c r="D2" s="32"/>
      <c r="E2" s="24" t="str">
        <f>IF(G17-K2 &lt;&gt; 0, "ОШИБКА","")</f>
        <v/>
      </c>
      <c r="F2" s="14"/>
      <c r="G2" s="15"/>
      <c r="H2" s="16"/>
      <c r="K2" s="22">
        <f>Report29_TOTAL</f>
        <v>459494366.30000001</v>
      </c>
    </row>
    <row r="3" spans="2:11" ht="36.75" customHeight="1" x14ac:dyDescent="0.2">
      <c r="B3" s="32" t="s">
        <v>42</v>
      </c>
      <c r="C3" s="32"/>
      <c r="D3" s="32"/>
      <c r="E3" s="6"/>
      <c r="F3" s="14"/>
      <c r="G3" s="15"/>
      <c r="H3" s="16"/>
    </row>
    <row r="4" spans="2:11" ht="12" customHeight="1" x14ac:dyDescent="0.2">
      <c r="B4" s="9"/>
      <c r="C4" s="9" t="s">
        <v>6</v>
      </c>
      <c r="D4" s="23" t="s">
        <v>7</v>
      </c>
      <c r="E4" s="27"/>
      <c r="F4" s="17"/>
      <c r="G4" s="18"/>
      <c r="H4" s="19"/>
    </row>
    <row r="5" spans="2:11" ht="48" customHeight="1" x14ac:dyDescent="0.2">
      <c r="B5" s="28" t="s">
        <v>12</v>
      </c>
      <c r="C5" s="29" t="s">
        <v>8</v>
      </c>
      <c r="D5" s="28">
        <f>(F5/$F$17) * 100</f>
        <v>59.911305663379146</v>
      </c>
      <c r="E5" s="27"/>
      <c r="F5" s="28">
        <f>Report03_RF</f>
        <v>275289074.30000001</v>
      </c>
      <c r="G5" s="20"/>
      <c r="H5" s="21"/>
    </row>
    <row r="6" spans="2:11" ht="35.25" customHeight="1" x14ac:dyDescent="0.2">
      <c r="B6" s="28" t="s">
        <v>13</v>
      </c>
      <c r="C6" s="29" t="s">
        <v>9</v>
      </c>
      <c r="D6" s="28">
        <f t="shared" ref="D6:D15" si="0">(F6/$F$17) * 100</f>
        <v>1.6286668670740565</v>
      </c>
      <c r="E6" s="27"/>
      <c r="F6" s="28">
        <f>Report03_SUBRF</f>
        <v>7483632.5</v>
      </c>
    </row>
    <row r="7" spans="2:11" ht="33" customHeight="1" x14ac:dyDescent="0.2">
      <c r="B7" s="28" t="s">
        <v>14</v>
      </c>
      <c r="C7" s="29" t="s">
        <v>15</v>
      </c>
      <c r="D7" s="28">
        <f t="shared" si="0"/>
        <v>37.351660698696143</v>
      </c>
      <c r="E7" s="27"/>
      <c r="F7" s="28">
        <f>Report03_RUSBOND</f>
        <v>171628776.63</v>
      </c>
    </row>
    <row r="8" spans="2:11" ht="14.25" customHeight="1" x14ac:dyDescent="0.2">
      <c r="B8" s="28" t="s">
        <v>16</v>
      </c>
      <c r="C8" s="29" t="s">
        <v>17</v>
      </c>
      <c r="D8" s="28">
        <f t="shared" si="0"/>
        <v>0</v>
      </c>
      <c r="E8" s="27"/>
      <c r="F8" s="28">
        <f>Report03_ACTION</f>
        <v>0</v>
      </c>
      <c r="G8" s="15"/>
    </row>
    <row r="9" spans="2:11" x14ac:dyDescent="0.2">
      <c r="B9" s="28" t="s">
        <v>18</v>
      </c>
      <c r="C9" s="29" t="s">
        <v>10</v>
      </c>
      <c r="D9" s="28">
        <f t="shared" si="0"/>
        <v>0</v>
      </c>
      <c r="E9" s="27"/>
      <c r="F9" s="28">
        <f>Report03_PAI</f>
        <v>0</v>
      </c>
      <c r="G9" s="15"/>
    </row>
    <row r="10" spans="2:11" ht="21" x14ac:dyDescent="0.2">
      <c r="B10" s="28" t="s">
        <v>19</v>
      </c>
      <c r="C10" s="29" t="s">
        <v>11</v>
      </c>
      <c r="D10" s="28">
        <f t="shared" si="0"/>
        <v>0</v>
      </c>
      <c r="E10" s="27"/>
      <c r="F10" s="28">
        <f>Report03_MORTGAGE</f>
        <v>0</v>
      </c>
      <c r="G10" s="15"/>
      <c r="H10" s="16"/>
    </row>
    <row r="11" spans="2:11" x14ac:dyDescent="0.2">
      <c r="B11" s="28" t="s">
        <v>20</v>
      </c>
      <c r="C11" s="29" t="s">
        <v>21</v>
      </c>
      <c r="D11" s="28">
        <f t="shared" si="0"/>
        <v>0.86185402704468372</v>
      </c>
      <c r="E11" s="27"/>
      <c r="F11" s="28">
        <f>Report03_RUSCREDIT</f>
        <v>3960170.7</v>
      </c>
      <c r="G11" s="15"/>
      <c r="H11" s="16"/>
      <c r="I11"/>
    </row>
    <row r="12" spans="2:11" ht="21" x14ac:dyDescent="0.2">
      <c r="B12" s="28" t="s">
        <v>22</v>
      </c>
      <c r="C12" s="29" t="s">
        <v>23</v>
      </c>
      <c r="D12" s="28">
        <f t="shared" si="0"/>
        <v>0</v>
      </c>
      <c r="E12" s="27"/>
      <c r="F12" s="28">
        <f>Report03_DEPOSITS</f>
        <v>0</v>
      </c>
      <c r="G12" s="15"/>
      <c r="H12" s="16"/>
    </row>
    <row r="13" spans="2:11" x14ac:dyDescent="0.2">
      <c r="B13" s="28" t="s">
        <v>24</v>
      </c>
      <c r="C13" s="29" t="s">
        <v>25</v>
      </c>
      <c r="D13" s="28">
        <f t="shared" si="0"/>
        <v>0</v>
      </c>
      <c r="E13" s="27"/>
      <c r="F13" s="28">
        <f>Report03_CURCREDIT</f>
        <v>0</v>
      </c>
      <c r="G13" s="15"/>
      <c r="H13" s="16"/>
    </row>
    <row r="14" spans="2:11" ht="31.5" x14ac:dyDescent="0.2">
      <c r="B14" s="28" t="s">
        <v>26</v>
      </c>
      <c r="C14" s="29" t="s">
        <v>27</v>
      </c>
      <c r="D14" s="28">
        <f t="shared" si="0"/>
        <v>0</v>
      </c>
      <c r="E14" s="27"/>
      <c r="F14" s="28">
        <f>Report03_SECURITIES</f>
        <v>0</v>
      </c>
      <c r="G14" s="15"/>
      <c r="H14" s="16"/>
    </row>
    <row r="15" spans="2:11" ht="31.5" x14ac:dyDescent="0.2">
      <c r="B15" s="28" t="s">
        <v>28</v>
      </c>
      <c r="C15" s="29" t="s">
        <v>31</v>
      </c>
      <c r="D15" s="28">
        <f t="shared" si="0"/>
        <v>0</v>
      </c>
      <c r="E15" s="27"/>
      <c r="F15" s="28">
        <f>Report03_CURBOND</f>
        <v>0</v>
      </c>
      <c r="G15" s="15"/>
      <c r="H15" s="16"/>
    </row>
    <row r="16" spans="2:11" x14ac:dyDescent="0.2">
      <c r="B16" s="28" t="s">
        <v>29</v>
      </c>
      <c r="C16" s="29" t="s">
        <v>30</v>
      </c>
      <c r="D16" s="28">
        <f>(D17-D5-D6-D7-D8-D9-D10-D11-D12-D13-D14-D15)</f>
        <v>0.24651274380596733</v>
      </c>
      <c r="E16" s="27"/>
      <c r="F16" s="28">
        <f>Report03_OTHERASSETS</f>
        <v>1132712.17</v>
      </c>
      <c r="G16" s="15"/>
      <c r="H16" s="16"/>
    </row>
    <row r="17" spans="1:9" ht="33.75" customHeight="1" x14ac:dyDescent="0.2">
      <c r="B17" s="30" t="s">
        <v>5</v>
      </c>
      <c r="C17" s="31"/>
      <c r="D17" s="26">
        <v>100</v>
      </c>
      <c r="E17" s="27"/>
      <c r="F17" s="26">
        <f>SUM(F5:F16)</f>
        <v>459494366.30000001</v>
      </c>
      <c r="G17" s="28">
        <f>Report04_DB006505</f>
        <v>459494366.30000001</v>
      </c>
      <c r="H17" s="28">
        <f>F17-G17</f>
        <v>0</v>
      </c>
    </row>
    <row r="19" spans="1:9" ht="28.5" customHeight="1" x14ac:dyDescent="0.2">
      <c r="A19" s="4"/>
      <c r="E19" s="4"/>
      <c r="F19" s="22"/>
    </row>
    <row r="21" spans="1:9" s="4" customFormat="1" ht="32.25" customHeight="1" x14ac:dyDescent="0.2">
      <c r="A21"/>
      <c r="B21"/>
      <c r="C21"/>
      <c r="D21"/>
      <c r="E21"/>
      <c r="F21" s="11"/>
      <c r="G21" s="12"/>
      <c r="H21" s="13"/>
      <c r="I21" s="8"/>
    </row>
  </sheetData>
  <mergeCells count="3">
    <mergeCell ref="B2:D2"/>
    <mergeCell ref="B3:D3"/>
    <mergeCell ref="B17:C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Структура портфеля ПН</vt:lpstr>
      <vt:lpstr>Структура портфеля ПР</vt:lpstr>
      <vt:lpstr>'Структура портфеля ПР'!Report01</vt:lpstr>
      <vt:lpstr>Report01</vt:lpstr>
      <vt:lpstr>'Структура портфеля ПР'!Report02</vt:lpstr>
      <vt:lpstr>Report02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Чеботарева Наталья Юрьевна</dc:creator>
  <cp:lastModifiedBy>Панова Оксана Геннадьевна</cp:lastModifiedBy>
  <cp:lastPrinted>2018-07-12T14:19:43Z</cp:lastPrinted>
  <dcterms:created xsi:type="dcterms:W3CDTF">2013-06-06T06:49:48Z</dcterms:created>
  <dcterms:modified xsi:type="dcterms:W3CDTF">2022-04-07T10:14:32Z</dcterms:modified>
</cp:coreProperties>
</file>