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2023\Мазарюк\2023\СК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портфеля'!$A$7:$O$29</definedName>
    <definedName name="Report07">'Состав портфеля'!$A$31:$O$47</definedName>
    <definedName name="Report08">'Состав портфеля'!$A$49:$O$49</definedName>
    <definedName name="Report09">'Состав портфеля'!$A$51:$O$122</definedName>
    <definedName name="Report10">'Состав портфеля'!$A$124:$O$127</definedName>
    <definedName name="Report11">'Состав портфеля'!$A$129:$O$129</definedName>
    <definedName name="Report12">'Состав портфеля'!$A$131:$O$131</definedName>
    <definedName name="Report13">'Состав портфеля'!$A$133:$O$133</definedName>
    <definedName name="Report14">'Состав портфеля'!$A$135:$O$135</definedName>
    <definedName name="Report15">'Состав портфеля'!$A$137:$O$143</definedName>
    <definedName name="Report16">'Состав портфеля'!$A$145:$O$145</definedName>
    <definedName name="Report17">'Состав портфеля'!$A$147:$O$147</definedName>
    <definedName name="Report18">'Состав портфеля'!$A$149:$O$153</definedName>
    <definedName name="Report19">'Состав портфеля'!$A$155:$O$156</definedName>
    <definedName name="Report20">'Состав портфеля'!$A$158:$O$158</definedName>
    <definedName name="Report21">'Состав портфеля'!$A$160:$O$160</definedName>
    <definedName name="Report22">'Состав портфеля'!$A$162:$O$162</definedName>
    <definedName name="Report23">'Состав портфеля'!$A$164:$O$164</definedName>
    <definedName name="Report24">'Состав портфеля'!$A$166:$O$168</definedName>
    <definedName name="Report25">'Состав портфеля'!$A$170:$O$170</definedName>
    <definedName name="Report26">'Состав портфеля'!$A$172:$O$172</definedName>
    <definedName name="Report27">'Состав портфеля'!$A$173:$K$173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68" i="12" l="1"/>
  <c r="G173" i="12" s="1"/>
  <c r="K173" i="12" s="1"/>
  <c r="G156" i="12"/>
  <c r="G153" i="12"/>
  <c r="G143" i="12"/>
  <c r="G127" i="12"/>
  <c r="G122" i="12"/>
  <c r="G47" i="12"/>
  <c r="G29" i="12"/>
  <c r="B5" i="9"/>
  <c r="B3" i="12" l="1"/>
  <c r="O1" i="12" l="1"/>
  <c r="O2" i="12" l="1"/>
  <c r="H172" i="12" s="1"/>
  <c r="H168" i="12" l="1"/>
  <c r="H170" i="12"/>
  <c r="H162" i="12"/>
  <c r="H164" i="12"/>
  <c r="H158" i="12"/>
  <c r="H160" i="12"/>
  <c r="H153" i="12"/>
  <c r="H156" i="12"/>
  <c r="H145" i="12"/>
  <c r="H147" i="12"/>
  <c r="H135" i="12"/>
  <c r="H143" i="12"/>
  <c r="H131" i="12"/>
  <c r="H133" i="12"/>
  <c r="H127" i="12"/>
  <c r="H129" i="12"/>
  <c r="H49" i="12"/>
  <c r="H122" i="12"/>
  <c r="H29" i="12"/>
  <c r="H47" i="12"/>
  <c r="B2" i="12"/>
</calcChain>
</file>

<file path=xl/sharedStrings.xml><?xml version="1.0" encoding="utf-8"?>
<sst xmlns="http://schemas.openxmlformats.org/spreadsheetml/2006/main" count="554" uniqueCount="367">
  <si>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</si>
  <si>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</si>
  <si>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</si>
  <si>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</si>
  <si>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</si>
  <si>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</si>
  <si>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</si>
  <si>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</si>
  <si>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</si>
  <si>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</si>
  <si>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</si>
  <si>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</si>
  <si>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</si>
  <si>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</si>
  <si>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</si>
  <si>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</si>
  <si>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</si>
  <si>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</si>
  <si>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</si>
  <si>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</si>
  <si>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</si>
  <si>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</si>
  <si>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</si>
  <si>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</si>
  <si>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</si>
  <si>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</si>
  <si>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</si>
  <si>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</si>
  <si>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</si>
  <si>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</si>
  <si>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</si>
  <si>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</si>
  <si>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</si>
  <si>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</si>
  <si>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</si>
  <si>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</si>
  <si>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</si>
  <si>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</si>
  <si>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</si>
  <si>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Стройкомплекс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</si>
  <si>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</si>
  <si>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</si>
  <si>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</si>
  <si>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28.02.2023</t>
  </si>
  <si>
    <t>Report28</t>
  </si>
  <si>
    <t>Акционерное общество «Негосударственный Пенсионный Фонд "Стройкомплекс"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</si>
  <si>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</si>
  <si>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</si>
  <si>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</si>
  <si>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</si>
  <si>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</si>
  <si>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</si>
  <si>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</si>
  <si>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</si>
  <si>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</si>
  <si>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26212RMFS</t>
  </si>
  <si>
    <t>RU000A0JTK38</t>
  </si>
  <si>
    <t>26215RMFS</t>
  </si>
  <si>
    <t>RU000A0JU4L3</t>
  </si>
  <si>
    <t>26221RMFS</t>
  </si>
  <si>
    <t>RU000A0JXFM1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</si>
  <si>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</si>
  <si>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</si>
  <si>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</si>
  <si>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</si>
  <si>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</si>
  <si>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</si>
  <si>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</si>
  <si>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</si>
  <si>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</si>
  <si>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</si>
  <si>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</si>
  <si>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</si>
  <si>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</si>
  <si>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</si>
  <si>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</si>
  <si>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</si>
  <si>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</si>
  <si>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</si>
  <si>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26237RMFS</t>
  </si>
  <si>
    <t>RU000A1038Z7</t>
  </si>
  <si>
    <t>26238RMFS</t>
  </si>
  <si>
    <t>RU000A1038V6</t>
  </si>
  <si>
    <t>26239RMFS</t>
  </si>
  <si>
    <t>RU000A103901</t>
  </si>
  <si>
    <t>26241RMFS</t>
  </si>
  <si>
    <t>RU000A105FZ9</t>
  </si>
  <si>
    <t>29006RMFS</t>
  </si>
  <si>
    <t>RU000A0JV4L2</t>
  </si>
  <si>
    <t>52001RMFS</t>
  </si>
  <si>
    <t>RU000A0JVMH1</t>
  </si>
  <si>
    <t>52002RMFS</t>
  </si>
  <si>
    <t>RU000A0ZYZ26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</si>
  <si>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</si>
  <si>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</si>
  <si>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</si>
  <si>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</si>
  <si>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RU26074MOS0</t>
  </si>
  <si>
    <t>RU000A1033Z8</t>
  </si>
  <si>
    <t>RU34010SVS0</t>
  </si>
  <si>
    <t>RU000A102DQ0</t>
  </si>
  <si>
    <t>Министерство финансов Свердловской области</t>
  </si>
  <si>
    <t>1026605256589</t>
  </si>
  <si>
    <t>RU34012MOO0</t>
  </si>
  <si>
    <t>RU000A100XP4</t>
  </si>
  <si>
    <t>Министерство экономики и финансов Московской области</t>
  </si>
  <si>
    <t>1025002870837</t>
  </si>
  <si>
    <t>RU34013KNA0</t>
  </si>
  <si>
    <t>RU000A0ZYCM2</t>
  </si>
  <si>
    <t>министерство финансов Красноярского края</t>
  </si>
  <si>
    <t>1052460087008</t>
  </si>
  <si>
    <t>RU34013MOO0</t>
  </si>
  <si>
    <t>RU000A101988</t>
  </si>
  <si>
    <t>RU34014MOO0</t>
  </si>
  <si>
    <t>RU000A101WL3</t>
  </si>
  <si>
    <t>RU35001GSP0</t>
  </si>
  <si>
    <t>RU000A0ZYHX8</t>
  </si>
  <si>
    <t>Комитет финансов Санкт-Петербурга</t>
  </si>
  <si>
    <t>1027810256352</t>
  </si>
  <si>
    <t>RU35002HMN0</t>
  </si>
  <si>
    <t>RU000A0ZYKW4</t>
  </si>
  <si>
    <t>ПРАВИТЕЛЬСТВО ХАНТЫ-МАНСИЙСКОГО АВТОНОМНОГО ОКРУГА - ЮГРЫ</t>
  </si>
  <si>
    <t>1028600512181</t>
  </si>
  <si>
    <t>RU35003GSP0</t>
  </si>
  <si>
    <t>RU000A102A15</t>
  </si>
  <si>
    <t>RU35004SVS0</t>
  </si>
  <si>
    <t>RU000A0ZYDU3</t>
  </si>
  <si>
    <t>RU35010MOO0</t>
  </si>
  <si>
    <t>RU000A0JX0B9</t>
  </si>
  <si>
    <t>RU35010RSY0</t>
  </si>
  <si>
    <t>RU000A0ZZ7E6</t>
  </si>
  <si>
    <t>Министерство финансов Республики Саха (Якутия)</t>
  </si>
  <si>
    <t>1031402066079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</si>
  <si>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</si>
  <si>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</si>
  <si>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</si>
  <si>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</si>
  <si>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</si>
  <si>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</si>
  <si>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RU35016MOO0</t>
  </si>
  <si>
    <t>RU000A102G35</t>
  </si>
  <si>
    <t>4-04-65045-D-001P</t>
  </si>
  <si>
    <t>RU000A1028U9</t>
  </si>
  <si>
    <t>открытое акционерное общество "Российские железные дороги"</t>
  </si>
  <si>
    <t>1037739877295</t>
  </si>
  <si>
    <t>4-07-00122-A</t>
  </si>
  <si>
    <t>RU000A0JTS06</t>
  </si>
  <si>
    <t>публичное акционерное общество "Нефтяная компания "Роснефть"</t>
  </si>
  <si>
    <t>1027700043502</t>
  </si>
  <si>
    <t>4-23-00004-T</t>
  </si>
  <si>
    <t>RU000A0JT403</t>
  </si>
  <si>
    <t>государственная корпорация развития "ВЭБ.РФ"</t>
  </si>
  <si>
    <t>1077711000102</t>
  </si>
  <si>
    <t>4-23-65045-D</t>
  </si>
  <si>
    <t>RU000A0JQRD9</t>
  </si>
  <si>
    <t>4-24-00004-T</t>
  </si>
  <si>
    <t>RU000A0JT6B2</t>
  </si>
  <si>
    <t>4-26-00004-T</t>
  </si>
  <si>
    <t>RU000A0JS4Z7</t>
  </si>
  <si>
    <t>4-28-65045-D</t>
  </si>
  <si>
    <t>RU000A0JTU85</t>
  </si>
  <si>
    <t>4B02-01-00146-A-003P</t>
  </si>
  <si>
    <t>RU000A101137</t>
  </si>
  <si>
    <t>Публичное акционерное общество "Газпром нефть"</t>
  </si>
  <si>
    <t>1025501701686</t>
  </si>
  <si>
    <t>4B02-01-00206-A-001P</t>
  </si>
  <si>
    <t>RU000A0JWK90</t>
  </si>
  <si>
    <t>Публичное акционерное общество "Транснефть"</t>
  </si>
  <si>
    <t>1027700049486</t>
  </si>
  <si>
    <t>4B02-01-16643-A-002P</t>
  </si>
  <si>
    <t>RU000A104V75</t>
  </si>
  <si>
    <t>акционерное общество "Почта России"</t>
  </si>
  <si>
    <t>1197746000000</t>
  </si>
  <si>
    <t>4B02-01-36383-R-002P</t>
  </si>
  <si>
    <t>RU000A100P85</t>
  </si>
  <si>
    <t>Общество с ограниченной ответственностью "ЕвразХолдинг Финанс"</t>
  </si>
  <si>
    <t>1097746549515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</si>
  <si>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</si>
  <si>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</si>
  <si>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</si>
  <si>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</si>
  <si>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4B02-01-55192-E-001P</t>
  </si>
  <si>
    <t>RU000A100XC2</t>
  </si>
  <si>
    <t>Публичное акционерное общество "Полюс"</t>
  </si>
  <si>
    <t>1068400002990</t>
  </si>
  <si>
    <t>4B02-01-60525-P-002P</t>
  </si>
  <si>
    <t>RU000A101HJ8</t>
  </si>
  <si>
    <t>Публичное акционерное общество "Магнит"</t>
  </si>
  <si>
    <t>1032304945947</t>
  </si>
  <si>
    <t>4B02-01-60525-P-004P</t>
  </si>
  <si>
    <t>RU000A105KQ8</t>
  </si>
  <si>
    <t>4B02-01-65018-D-001P</t>
  </si>
  <si>
    <t>RU000A0ZZQN7</t>
  </si>
  <si>
    <t>ПУБЛИЧНОЕ АКЦИОНЕРНОЕ ОБЩЕСТВО "ФЕДЕРАЛЬНАЯ СЕТЕВАЯ КОМПАНИЯ - РОССЕТИ"</t>
  </si>
  <si>
    <t>1024701893336</t>
  </si>
  <si>
    <t>4B02-01-65045-D-001P</t>
  </si>
  <si>
    <t>RU000A0JXN05</t>
  </si>
  <si>
    <t>4B02-01-65105-D-002P</t>
  </si>
  <si>
    <t>RU000A101WR0</t>
  </si>
  <si>
    <t>Публичное акционерное общество "Вторая генерирующая компания оптового рынка электроэнергии"</t>
  </si>
  <si>
    <t>1052600002180</t>
  </si>
  <si>
    <t>4B02-01-65134-D-001P</t>
  </si>
  <si>
    <t>RU000A104XW2</t>
  </si>
  <si>
    <t>Публичное акционерное общество "СИБУР Холдинг"</t>
  </si>
  <si>
    <t>1057747421247</t>
  </si>
  <si>
    <t>4B02-02-00124-A-001P</t>
  </si>
  <si>
    <t>RU000A0JXPN8</t>
  </si>
  <si>
    <t>ПУБЛИЧНОЕ АКЦИОНЕРНОЕ ОБЩЕСТВО "РОСТЕЛЕКОМ"</t>
  </si>
  <si>
    <t>1027700198767</t>
  </si>
  <si>
    <t>4B02-02-16643-A-002P</t>
  </si>
  <si>
    <t>RU000A104W17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</si>
  <si>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</si>
  <si>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</si>
  <si>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</si>
  <si>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</si>
  <si>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4B02-02-60525-P-002P</t>
  </si>
  <si>
    <t>RU000A101MC3</t>
  </si>
  <si>
    <t>4B02-02-60525-P-004P</t>
  </si>
  <si>
    <t>RU000A105TP1</t>
  </si>
  <si>
    <t>4B02-03-00124-A-001P</t>
  </si>
  <si>
    <t>RU000A0ZYG52</t>
  </si>
  <si>
    <t>4B02-03-00124-A-002P</t>
  </si>
  <si>
    <t>RU000A101FG8</t>
  </si>
  <si>
    <t>4B02-03-00206-A-001P</t>
  </si>
  <si>
    <t>RU000A0JWPW1</t>
  </si>
  <si>
    <t>4B02-03-00207-A-001P</t>
  </si>
  <si>
    <t>RU000A100YU2</t>
  </si>
  <si>
    <t>Публичное акционерное общество "Акрон"</t>
  </si>
  <si>
    <t>1025300786610</t>
  </si>
  <si>
    <t>4B02-03-36400-R</t>
  </si>
  <si>
    <t>RU000A0ZYUY9</t>
  </si>
  <si>
    <t>4B02-03-36400-R-001P</t>
  </si>
  <si>
    <t>RU000A101QM3</t>
  </si>
  <si>
    <t>4B02-03-60525-P-002P</t>
  </si>
  <si>
    <t>RU000A101PJ1</t>
  </si>
  <si>
    <t>4B02-03-65018-D</t>
  </si>
  <si>
    <t>RU000A0ZYDH0</t>
  </si>
  <si>
    <t>4B02-04-00122-A-001P</t>
  </si>
  <si>
    <t>RU000A0JXQK2</t>
  </si>
  <si>
    <t>4B02-04-00124-A-001P</t>
  </si>
  <si>
    <t>RU000A0ZYYE3</t>
  </si>
  <si>
    <t>4B02-04-00124-A-002P</t>
  </si>
  <si>
    <t>RU000A101LY9</t>
  </si>
  <si>
    <t>4B02-04-00296-A-001P</t>
  </si>
  <si>
    <t>RU000A0ZZ9W4</t>
  </si>
  <si>
    <t>Публичное акционерное общество "Уралкалий"</t>
  </si>
  <si>
    <t>1025901702188</t>
  </si>
  <si>
    <t>4B02-04-36400-R</t>
  </si>
  <si>
    <t>RU000A0ZYV04</t>
  </si>
  <si>
    <t>4B02-04-36400-R-001P</t>
  </si>
  <si>
    <t>RU000A101QN1</t>
  </si>
  <si>
    <t>4B02-04-55465-E-001P</t>
  </si>
  <si>
    <t>RU000A0ZZRK1</t>
  </si>
  <si>
    <t>Акционерное общество "Федеральная пассажирская компания"</t>
  </si>
  <si>
    <t>1097746772738</t>
  </si>
  <si>
    <t>4B02-04-65018-D</t>
  </si>
  <si>
    <t>RU000A0ZYJ91</t>
  </si>
  <si>
    <t>4B02-05-00122-A-002P</t>
  </si>
  <si>
    <t>RU000A0ZYVU5</t>
  </si>
  <si>
    <t>4B02-05-00739-A-001P</t>
  </si>
  <si>
    <t>RU000A1004W6</t>
  </si>
  <si>
    <t>Акционерное общество "ДОМ.РФ"</t>
  </si>
  <si>
    <t>1027700262270</t>
  </si>
  <si>
    <t>4B02-05-35992-H-001P</t>
  </si>
  <si>
    <t>RU000A101PU8</t>
  </si>
  <si>
    <t>акционерное общество "Трансмашхолдинг"</t>
  </si>
  <si>
    <t>1027739893246</t>
  </si>
  <si>
    <t>4B02-05-36400-R</t>
  </si>
  <si>
    <t>RU000A0JXFS8</t>
  </si>
  <si>
    <t>4B02-06-00124-A-002P</t>
  </si>
  <si>
    <t>RU000A103EZ7</t>
  </si>
  <si>
    <t>4B02-06-00143-A</t>
  </si>
  <si>
    <t>RU000A1008W7</t>
  </si>
  <si>
    <t>Публичное акционерное общество "Северсталь"</t>
  </si>
  <si>
    <t>1023501236901</t>
  </si>
  <si>
    <t>4B02-06-00296-A-001P</t>
  </si>
  <si>
    <t>RU000A101GZ6</t>
  </si>
  <si>
    <t>4B02-06-04715-A-001P</t>
  </si>
  <si>
    <t>RU000A0ZYWY5</t>
  </si>
  <si>
    <t>Публичное акционерное общество "Мобильные ТелеСистемы"</t>
  </si>
  <si>
    <t>1027700149124</t>
  </si>
  <si>
    <t>4B02-06-31153-H-001P</t>
  </si>
  <si>
    <t>RU000A100RG5</t>
  </si>
  <si>
    <t>Акционерное общество "Минерально-химическая компания "ЕвроХим"</t>
  </si>
  <si>
    <t>1027700002659</t>
  </si>
  <si>
    <t>4B02-06-55465-E-001P</t>
  </si>
  <si>
    <t>RU000A100E88</t>
  </si>
  <si>
    <t>4B02-06-65045-D-001P</t>
  </si>
  <si>
    <t>RU000A0ZZ4P9</t>
  </si>
  <si>
    <t>4B02-07-55465-E-001P</t>
  </si>
  <si>
    <t>RU000A1012B3</t>
  </si>
  <si>
    <t>4B02-08-00124-A-002P</t>
  </si>
  <si>
    <t>RU000A104VS4</t>
  </si>
  <si>
    <t>4B02-08-00206-A-001P</t>
  </si>
  <si>
    <t>RU000A0ZYDD9</t>
  </si>
  <si>
    <t>4B02-08-31153-H-001P</t>
  </si>
  <si>
    <t>RU000A101LJ0</t>
  </si>
  <si>
    <t>4B02-09-04715-A-001P</t>
  </si>
  <si>
    <t>RU000A100A66</t>
  </si>
  <si>
    <t>4B02-09-55038-E-001P</t>
  </si>
  <si>
    <t>RU000A105SL2</t>
  </si>
  <si>
    <t>Публичное акционерное общество "Федеральная гидрогенерирующая компания - РусГидро"</t>
  </si>
  <si>
    <t>1042401810494</t>
  </si>
  <si>
    <t>4B02-10-01326-B-002P</t>
  </si>
  <si>
    <t>RU000A102S80</t>
  </si>
  <si>
    <t>АКЦИОНЕРНОЕ ОБЩЕСТВО "АЛЬФА-БАНК"</t>
  </si>
  <si>
    <t>1027700067328</t>
  </si>
  <si>
    <t>4B02-10-16643-A-001P</t>
  </si>
  <si>
    <t>RU000A101ZH4</t>
  </si>
  <si>
    <t>4B02-12-04715-A-001P</t>
  </si>
  <si>
    <t>RU000A100ZK0</t>
  </si>
  <si>
    <t>4B02-12-36241-R-001P</t>
  </si>
  <si>
    <t>RU000A101UQ6</t>
  </si>
  <si>
    <t>Общество с ограниченной ответственностью "ИКС 5 ФИНАНС"</t>
  </si>
  <si>
    <t>1067761792053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</si>
  <si>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</si>
  <si>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</si>
  <si>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</si>
  <si>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</si>
  <si>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4B02-177-00004-T-001P</t>
  </si>
  <si>
    <t>RU000A100GY1</t>
  </si>
  <si>
    <t>4B02-18-04715-A-001P</t>
  </si>
  <si>
    <t>RU000A102VL3</t>
  </si>
  <si>
    <t>4B02-20-04715-A-001P</t>
  </si>
  <si>
    <t>RU000A104SU6</t>
  </si>
  <si>
    <t>4B02-22-00028-A</t>
  </si>
  <si>
    <t>RU000A0ZZES2</t>
  </si>
  <si>
    <t>Публичное акционерное общество "Газпром"</t>
  </si>
  <si>
    <t>1027700070518</t>
  </si>
  <si>
    <t>4B02-227-00004-T-001P</t>
  </si>
  <si>
    <t>RU000A1013P1</t>
  </si>
  <si>
    <t>4B02-292-00004-T-001P</t>
  </si>
  <si>
    <t>RU000A101WF5</t>
  </si>
  <si>
    <t>4B02-303-00004-T-001P</t>
  </si>
  <si>
    <t>RU000A102FC5</t>
  </si>
  <si>
    <t>4B021603349B001P</t>
  </si>
  <si>
    <t>RU000A1011R1</t>
  </si>
  <si>
    <t>Акционерное общество "Российский Сельскохозяйственный банк"</t>
  </si>
  <si>
    <t>1027700342890</t>
  </si>
  <si>
    <t>4B023901326B</t>
  </si>
  <si>
    <t>RU000A0ZYWB3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</si>
  <si>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</si>
  <si>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</si>
  <si>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</si>
  <si>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</si>
  <si>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1-01-32694-F</t>
  </si>
  <si>
    <t>RU000A0JPR50</t>
  </si>
  <si>
    <t>Публичное акционерное общество "Селигдар"</t>
  </si>
  <si>
    <t>1071402000438</t>
  </si>
  <si>
    <t>1-02-00028-A</t>
  </si>
  <si>
    <t>RU0007661625</t>
  </si>
  <si>
    <t>Банк ГПБ (АО), 4267/2022-ДУ-1, 09.08.2022</t>
  </si>
  <si>
    <t>"Газпромбанк" (Акционерное общество)</t>
  </si>
  <si>
    <t>1027700167110</t>
  </si>
  <si>
    <t>Банк ГПБ (АО), 4267/2022-ДУ-2, 09.08.2022</t>
  </si>
  <si>
    <t>Банк ГПБ (АО), 4267/2022-ДУ-3, 09.08.2022</t>
  </si>
  <si>
    <t>Банк ГПБ (АО), 4267/2022-ДУ-5, 09.08.2022</t>
  </si>
  <si>
    <t>ПАО Сбербанк, 40701810238000000139, 26.01.2015</t>
  </si>
  <si>
    <t>Публичное акционерное общество "Сбербанк России"</t>
  </si>
  <si>
    <t>1027700132195</t>
  </si>
  <si>
    <t>ПАО Сбербанк, 40701810638000000263, 26.01.2015</t>
  </si>
  <si>
    <t>ООО "ИК "Гелиус Капитал", 220810/2, 10.08.2022</t>
  </si>
  <si>
    <t>Общество с ограниченной ответственностью «Инвестиционная компания "Гелиус Капитал"</t>
  </si>
  <si>
    <t>1067746469702</t>
  </si>
  <si>
    <t>ООО "ИК "Гелиус Капитал", 220810/4, 10.08.2022</t>
  </si>
  <si>
    <t>ООО "ИК "Гелиус Капитал", 220810/5, 10.08.2022</t>
  </si>
  <si>
    <t>ООО "ИК "Гелиус Капитал", 220810/6,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</si>
</sst>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44927</v>
      </c>
      <c r="G6" s="3">
        <v>44985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2295483042.4899998</v>
      </c>
      <c r="C7">
        <v>139941400.52000001</v>
      </c>
      <c r="D7">
        <v>1221313195.26</v>
      </c>
      <c r="E7">
        <v>93366928.200000003</v>
      </c>
      <c r="H7">
        <v>9108258.4800000004</v>
      </c>
      <c r="M7">
        <v>11883780.140000001</v>
      </c>
      <c r="N7">
        <v>368</v>
      </c>
    </row>
    <row r="8" spans="1:14" x14ac:dyDescent="0.2">
      <c r="A8" t="s">
        <v>41</v>
      </c>
      <c r="B8">
        <v>3771096605.0900002</v>
      </c>
    </row>
    <row r="9" spans="1:14" x14ac:dyDescent="0.2">
      <c r="A9" t="s">
        <v>42</v>
      </c>
      <c r="B9" s="2" t="s">
        <v>43</v>
      </c>
      <c r="C9">
        <v>3771096605.0900002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3771096605.0900002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>
      <selection activeCell="N165" sqref="N165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44985</v>
      </c>
    </row>
    <row r="2" spans="1:15" s="4" customFormat="1" ht="14.25" customHeight="1" x14ac:dyDescent="0.15">
      <c r="B2" s="41" t="str">
        <f>Report05_NAME</f>
        <v>Состав инвестиционного портфеля фонда по обязательному пенсионному страхованию на 28.02.2023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3771096605.0900002</v>
      </c>
    </row>
    <row r="3" spans="1:15" s="4" customFormat="1" ht="14.25" customHeight="1" x14ac:dyDescent="0.15">
      <c r="B3" s="43" t="str">
        <f>Report28_FULLNAME</f>
        <v>Акционерное общество «Негосударственный Пенсионный Фонд "Стройкомплекс"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100380</v>
      </c>
      <c r="G7" s="23">
        <v>101147907</v>
      </c>
      <c r="H7" s="23">
        <v>2.68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1032</v>
      </c>
      <c r="G8" s="23">
        <v>1040772</v>
      </c>
      <c r="H8" s="23">
        <v>0.03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33006</v>
      </c>
      <c r="G9" s="23">
        <v>32570771.109999999</v>
      </c>
      <c r="H9" s="23">
        <v>0.86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25</v>
      </c>
      <c r="G10" s="23">
        <v>23200.68</v>
      </c>
      <c r="H10" s="23">
        <v>0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29923</v>
      </c>
      <c r="G11" s="23">
        <v>29997508.27</v>
      </c>
      <c r="H11" s="23">
        <v>0.8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429540</v>
      </c>
      <c r="G12" s="23">
        <v>400590403.20999998</v>
      </c>
      <c r="H12" s="23">
        <v>10.62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21230</v>
      </c>
      <c r="G13" s="23">
        <v>21471809.699999999</v>
      </c>
      <c r="H13" s="23">
        <v>0.56999999999999995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25547</v>
      </c>
      <c r="G14" s="23">
        <v>26111333.23</v>
      </c>
      <c r="H14" s="23">
        <v>0.69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14960</v>
      </c>
      <c r="G15" s="23">
        <v>15086860.800000001</v>
      </c>
      <c r="H15" s="23">
        <v>0.4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30750</v>
      </c>
      <c r="G16" s="23">
        <v>30780750</v>
      </c>
      <c r="H16" s="23">
        <v>0.82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260740</v>
      </c>
      <c r="G17" s="23">
        <v>240751165.78999999</v>
      </c>
      <c r="H17" s="23">
        <v>6.38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47140</v>
      </c>
      <c r="G18" s="23">
        <v>46598928.490000002</v>
      </c>
      <c r="H18" s="23">
        <v>1.24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179558</v>
      </c>
      <c r="G19" s="23">
        <v>163119465.09999999</v>
      </c>
      <c r="H19" s="23">
        <v>4.33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55755</v>
      </c>
      <c r="G20" s="23">
        <v>51421163.850000001</v>
      </c>
      <c r="H20" s="23">
        <v>1.36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26937</v>
      </c>
      <c r="G21" s="23">
        <v>21558758.579999998</v>
      </c>
      <c r="H21" s="23">
        <v>0.56999999999999995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200030</v>
      </c>
      <c r="G22" s="23">
        <v>179098440.81999999</v>
      </c>
      <c r="H22" s="23">
        <v>4.75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49</v>
      </c>
      <c r="E23" s="14" t="s">
        <v>50</v>
      </c>
      <c r="F23" s="37">
        <v>14803</v>
      </c>
      <c r="G23" s="23">
        <v>11036080.59</v>
      </c>
      <c r="H23" s="23">
        <v>0.28999999999999998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49</v>
      </c>
      <c r="E24" s="14" t="s">
        <v>50</v>
      </c>
      <c r="F24" s="37">
        <v>362927</v>
      </c>
      <c r="G24" s="23">
        <v>314745391.38999999</v>
      </c>
      <c r="H24" s="23">
        <v>8.35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49</v>
      </c>
      <c r="E25" s="14" t="s">
        <v>50</v>
      </c>
      <c r="F25" s="37">
        <v>417440</v>
      </c>
      <c r="G25" s="23">
        <v>419093352.25</v>
      </c>
      <c r="H25" s="23">
        <v>11.11</v>
      </c>
      <c r="J25" s="31"/>
      <c r="K25" s="31"/>
    </row>
    <row r="26" spans="1:15" s="5" customFormat="1" ht="35.25" customHeight="1" x14ac:dyDescent="0.2">
      <c r="B26" s="11" t="s">
        <v>87</v>
      </c>
      <c r="C26" s="14" t="s">
        <v>88</v>
      </c>
      <c r="D26" s="14" t="s">
        <v>49</v>
      </c>
      <c r="E26" s="14" t="s">
        <v>50</v>
      </c>
      <c r="F26" s="37">
        <v>159500</v>
      </c>
      <c r="G26" s="23">
        <v>162637365</v>
      </c>
      <c r="H26" s="23">
        <v>4.3099999999999996</v>
      </c>
      <c r="J26" s="31"/>
      <c r="K26" s="31"/>
    </row>
    <row r="27" spans="1:15" s="5" customFormat="1" ht="35.25" customHeight="1" x14ac:dyDescent="0.2">
      <c r="B27" s="11" t="s">
        <v>89</v>
      </c>
      <c r="C27" s="14" t="s">
        <v>90</v>
      </c>
      <c r="D27" s="14" t="s">
        <v>49</v>
      </c>
      <c r="E27" s="14" t="s">
        <v>50</v>
      </c>
      <c r="F27" s="37">
        <v>1600</v>
      </c>
      <c r="G27" s="23">
        <v>2468105.44</v>
      </c>
      <c r="H27" s="23">
        <v>7.0000000000000007E-2</v>
      </c>
      <c r="J27" s="31"/>
      <c r="K27" s="31"/>
    </row>
    <row r="28" spans="1:15" s="5" customFormat="1" ht="35.25" customHeight="1" x14ac:dyDescent="0.2">
      <c r="B28" s="11" t="s">
        <v>91</v>
      </c>
      <c r="C28" s="14" t="s">
        <v>92</v>
      </c>
      <c r="D28" s="14" t="s">
        <v>49</v>
      </c>
      <c r="E28" s="14" t="s">
        <v>50</v>
      </c>
      <c r="F28" s="37">
        <v>17880</v>
      </c>
      <c r="G28" s="23">
        <v>24133509.190000001</v>
      </c>
      <c r="H28" s="23">
        <v>0.64</v>
      </c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>
        <f>SUM($G$7:$G$28)</f>
        <v>2295483042.4899998</v>
      </c>
      <c r="H29" s="23">
        <f>(G29/$O$2) *100</f>
        <v>60.870438571944675</v>
      </c>
      <c r="J29" s="31"/>
      <c r="K29" s="31"/>
    </row>
    <row r="30" spans="1:15" s="5" customFormat="1" ht="35.25" customHeight="1" x14ac:dyDescent="0.2">
      <c r="A30" s="7"/>
      <c r="B30" s="10" t="s">
        <v>8</v>
      </c>
      <c r="C30" s="15"/>
      <c r="D30" s="15"/>
      <c r="E30" s="15"/>
      <c r="F30" s="39"/>
      <c r="G30" s="24"/>
      <c r="H30" s="27"/>
      <c r="I30" s="7"/>
      <c r="J30" s="32"/>
      <c r="K30" s="32"/>
      <c r="L30" s="7"/>
      <c r="M30" s="7"/>
      <c r="N30" s="7"/>
      <c r="O30" s="7"/>
    </row>
    <row r="31" spans="1:15" s="5" customFormat="1" ht="35.25" customHeight="1" x14ac:dyDescent="0.2">
      <c r="B31" s="11" t="s">
        <v>93</v>
      </c>
      <c r="C31" s="14" t="s">
        <v>94</v>
      </c>
      <c r="D31" s="14" t="s">
        <v>95</v>
      </c>
      <c r="E31" s="14" t="s">
        <v>96</v>
      </c>
      <c r="F31" s="37">
        <v>20980</v>
      </c>
      <c r="G31" s="23">
        <v>21017973.800000001</v>
      </c>
      <c r="H31" s="23">
        <v>0.56000000000000005</v>
      </c>
      <c r="J31" s="31"/>
      <c r="K31" s="31"/>
    </row>
    <row r="32" spans="1:15" s="5" customFormat="1" ht="35.25" customHeight="1" x14ac:dyDescent="0.2">
      <c r="B32" s="11" t="s">
        <v>97</v>
      </c>
      <c r="C32" s="14" t="s">
        <v>98</v>
      </c>
      <c r="D32" s="14" t="s">
        <v>95</v>
      </c>
      <c r="E32" s="14" t="s">
        <v>96</v>
      </c>
      <c r="F32" s="37">
        <v>27911</v>
      </c>
      <c r="G32" s="23">
        <v>25798416.41</v>
      </c>
      <c r="H32" s="23">
        <v>0.68</v>
      </c>
      <c r="J32" s="31"/>
      <c r="K32" s="31"/>
    </row>
    <row r="33" spans="2:11" s="5" customFormat="1" ht="35.25" customHeight="1" x14ac:dyDescent="0.2">
      <c r="B33" s="11" t="s">
        <v>99</v>
      </c>
      <c r="C33" s="14" t="s">
        <v>100</v>
      </c>
      <c r="D33" s="14" t="s">
        <v>101</v>
      </c>
      <c r="E33" s="14" t="s">
        <v>102</v>
      </c>
      <c r="F33" s="37">
        <v>417</v>
      </c>
      <c r="G33" s="23">
        <v>280023.84000000003</v>
      </c>
      <c r="H33" s="23">
        <v>0.01</v>
      </c>
      <c r="J33" s="31"/>
      <c r="K33" s="31"/>
    </row>
    <row r="34" spans="2:11" s="5" customFormat="1" ht="35.25" customHeight="1" x14ac:dyDescent="0.2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14020</v>
      </c>
      <c r="G34" s="23">
        <v>6971164.5999999996</v>
      </c>
      <c r="H34" s="23">
        <v>0.18</v>
      </c>
      <c r="J34" s="31"/>
      <c r="K34" s="31"/>
    </row>
    <row r="35" spans="2:11" s="5" customFormat="1" ht="35.25" customHeight="1" x14ac:dyDescent="0.2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1500</v>
      </c>
      <c r="G35" s="23">
        <v>1128700.56</v>
      </c>
      <c r="H35" s="23">
        <v>0.03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105</v>
      </c>
      <c r="E36" s="14" t="s">
        <v>106</v>
      </c>
      <c r="F36" s="37">
        <v>280</v>
      </c>
      <c r="G36" s="23">
        <v>194378.8</v>
      </c>
      <c r="H36" s="23">
        <v>0.01</v>
      </c>
      <c r="J36" s="31"/>
      <c r="K36" s="31"/>
    </row>
    <row r="37" spans="2:11" s="5" customFormat="1" ht="35.25" customHeight="1" x14ac:dyDescent="0.2">
      <c r="B37" s="11" t="s">
        <v>113</v>
      </c>
      <c r="C37" s="14" t="s">
        <v>114</v>
      </c>
      <c r="D37" s="14" t="s">
        <v>105</v>
      </c>
      <c r="E37" s="14" t="s">
        <v>106</v>
      </c>
      <c r="F37" s="37">
        <v>10000</v>
      </c>
      <c r="G37" s="23">
        <v>9633611.5999999996</v>
      </c>
      <c r="H37" s="23">
        <v>0.26</v>
      </c>
      <c r="J37" s="31"/>
      <c r="K37" s="31"/>
    </row>
    <row r="38" spans="2:11" s="5" customFormat="1" ht="35.25" customHeight="1" x14ac:dyDescent="0.2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1101</v>
      </c>
      <c r="G38" s="23">
        <v>1099777.8899999999</v>
      </c>
      <c r="H38" s="23">
        <v>0.03</v>
      </c>
      <c r="J38" s="31"/>
      <c r="K38" s="31"/>
    </row>
    <row r="39" spans="2:11" s="5" customFormat="1" ht="35.25" customHeight="1" x14ac:dyDescent="0.2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560</v>
      </c>
      <c r="G39" s="23">
        <v>229986.4</v>
      </c>
      <c r="H39" s="23">
        <v>0.01</v>
      </c>
      <c r="J39" s="31"/>
      <c r="K39" s="31"/>
    </row>
    <row r="40" spans="2:11" s="5" customFormat="1" ht="35.25" customHeight="1" x14ac:dyDescent="0.2">
      <c r="B40" s="11" t="s">
        <v>123</v>
      </c>
      <c r="C40" s="14" t="s">
        <v>124</v>
      </c>
      <c r="D40" s="14" t="s">
        <v>117</v>
      </c>
      <c r="E40" s="14" t="s">
        <v>118</v>
      </c>
      <c r="F40" s="37">
        <v>41444</v>
      </c>
      <c r="G40" s="23">
        <v>39436038.200000003</v>
      </c>
      <c r="H40" s="23">
        <v>1.05</v>
      </c>
      <c r="J40" s="31"/>
      <c r="K40" s="31"/>
    </row>
    <row r="41" spans="2:11" s="5" customFormat="1" ht="35.25" customHeight="1" x14ac:dyDescent="0.2">
      <c r="B41" s="11" t="s">
        <v>125</v>
      </c>
      <c r="C41" s="14" t="s">
        <v>126</v>
      </c>
      <c r="D41" s="14" t="s">
        <v>101</v>
      </c>
      <c r="E41" s="14" t="s">
        <v>102</v>
      </c>
      <c r="F41" s="37">
        <v>10394</v>
      </c>
      <c r="G41" s="23">
        <v>6160939.5599999996</v>
      </c>
      <c r="H41" s="23">
        <v>0.16</v>
      </c>
      <c r="J41" s="31"/>
      <c r="K41" s="31"/>
    </row>
    <row r="42" spans="2:11" s="5" customFormat="1" ht="35.25" customHeight="1" x14ac:dyDescent="0.2">
      <c r="B42" s="11" t="s">
        <v>127</v>
      </c>
      <c r="C42" s="14" t="s">
        <v>128</v>
      </c>
      <c r="D42" s="14" t="s">
        <v>105</v>
      </c>
      <c r="E42" s="14" t="s">
        <v>106</v>
      </c>
      <c r="F42" s="37">
        <v>2197</v>
      </c>
      <c r="G42" s="23">
        <v>781450.93</v>
      </c>
      <c r="H42" s="23">
        <v>0.02</v>
      </c>
      <c r="J42" s="31"/>
      <c r="K42" s="31"/>
    </row>
    <row r="43" spans="2:11" s="5" customFormat="1" ht="35.25" customHeight="1" x14ac:dyDescent="0.2">
      <c r="B43" s="11" t="s">
        <v>129</v>
      </c>
      <c r="C43" s="14" t="s">
        <v>130</v>
      </c>
      <c r="D43" s="14" t="s">
        <v>131</v>
      </c>
      <c r="E43" s="14" t="s">
        <v>132</v>
      </c>
      <c r="F43" s="37">
        <v>994</v>
      </c>
      <c r="G43" s="23">
        <v>585237.38</v>
      </c>
      <c r="H43" s="23">
        <v>0.02</v>
      </c>
      <c r="J43" s="31"/>
      <c r="K43" s="31"/>
    </row>
    <row r="44" spans="2:11" s="5" customFormat="1" ht="35.25" customHeight="1" x14ac:dyDescent="0.2">
      <c r="B44" s="11" t="s">
        <v>133</v>
      </c>
      <c r="C44" s="14" t="s">
        <v>134</v>
      </c>
      <c r="D44" s="14" t="s">
        <v>135</v>
      </c>
      <c r="E44" s="14" t="s">
        <v>136</v>
      </c>
      <c r="F44" s="37">
        <v>40000</v>
      </c>
      <c r="G44" s="23">
        <v>20776930.199999999</v>
      </c>
      <c r="H44" s="23">
        <v>0.55000000000000004</v>
      </c>
      <c r="J44" s="31"/>
      <c r="K44" s="31"/>
    </row>
    <row r="45" spans="2:11" s="5" customFormat="1" ht="35.25" customHeight="1" x14ac:dyDescent="0.2">
      <c r="B45" s="11" t="s">
        <v>137</v>
      </c>
      <c r="C45" s="14" t="s">
        <v>138</v>
      </c>
      <c r="D45" s="14" t="s">
        <v>109</v>
      </c>
      <c r="E45" s="14" t="s">
        <v>110</v>
      </c>
      <c r="F45" s="37">
        <v>1490</v>
      </c>
      <c r="G45" s="23">
        <v>1107539.3500000001</v>
      </c>
      <c r="H45" s="23">
        <v>0.03</v>
      </c>
      <c r="J45" s="31"/>
      <c r="K45" s="31"/>
    </row>
    <row r="46" spans="2:11" s="5" customFormat="1" ht="35.25" customHeight="1" x14ac:dyDescent="0.2">
      <c r="B46" s="11" t="s">
        <v>139</v>
      </c>
      <c r="C46" s="14" t="s">
        <v>140</v>
      </c>
      <c r="D46" s="14" t="s">
        <v>105</v>
      </c>
      <c r="E46" s="14" t="s">
        <v>106</v>
      </c>
      <c r="F46" s="37">
        <v>4900</v>
      </c>
      <c r="G46" s="23">
        <v>4739231</v>
      </c>
      <c r="H46" s="23">
        <v>0.13</v>
      </c>
      <c r="J46" s="31"/>
      <c r="K46" s="31"/>
    </row>
    <row r="47" spans="2:11" s="5" customFormat="1" ht="35.25" customHeight="1" x14ac:dyDescent="0.2">
      <c r="B47" s="11" t="s">
        <v>5</v>
      </c>
      <c r="C47" s="13"/>
      <c r="D47" s="13"/>
      <c r="E47" s="13"/>
      <c r="F47" s="38"/>
      <c r="G47" s="23">
        <f>SUM($G$31:$G$46)</f>
        <v>139941400.52000001</v>
      </c>
      <c r="H47" s="23">
        <f>(G47/$O$2) *100</f>
        <v>3.7108940760391951</v>
      </c>
      <c r="J47" s="31"/>
      <c r="K47" s="31"/>
    </row>
    <row r="48" spans="2:11" s="5" customFormat="1" ht="35.25" customHeight="1" x14ac:dyDescent="0.2">
      <c r="B48" s="12" t="s">
        <v>15</v>
      </c>
      <c r="C48" s="13"/>
      <c r="D48" s="13"/>
      <c r="E48" s="13"/>
      <c r="F48" s="38"/>
      <c r="G48" s="23"/>
      <c r="H48" s="28"/>
      <c r="J48" s="31"/>
      <c r="K48" s="31"/>
    </row>
    <row r="49" spans="2:11" s="5" customFormat="1" ht="35.25" customHeight="1" x14ac:dyDescent="0.2">
      <c r="B49" s="11" t="s">
        <v>5</v>
      </c>
      <c r="C49" s="13"/>
      <c r="D49" s="13"/>
      <c r="E49" s="13"/>
      <c r="F49" s="38"/>
      <c r="G49" s="23"/>
      <c r="H49" s="23">
        <f>(G49/$O$2) *100</f>
        <v>0</v>
      </c>
      <c r="J49" s="31"/>
      <c r="K49" s="31"/>
    </row>
    <row r="50" spans="2:11" s="5" customFormat="1" ht="35.25" customHeight="1" x14ac:dyDescent="0.2">
      <c r="B50" s="10" t="s">
        <v>16</v>
      </c>
      <c r="C50" s="13"/>
      <c r="D50" s="13"/>
      <c r="E50" s="13"/>
      <c r="F50" s="38"/>
      <c r="G50" s="23"/>
      <c r="H50" s="28"/>
      <c r="J50" s="31"/>
      <c r="K50" s="31"/>
    </row>
    <row r="51" spans="2:11" s="5" customFormat="1" ht="35.25" customHeight="1" x14ac:dyDescent="0.2">
      <c r="B51" s="11" t="s">
        <v>141</v>
      </c>
      <c r="C51" s="14" t="s">
        <v>142</v>
      </c>
      <c r="D51" s="14" t="s">
        <v>143</v>
      </c>
      <c r="E51" s="14" t="s">
        <v>144</v>
      </c>
      <c r="F51" s="37">
        <v>11000</v>
      </c>
      <c r="G51" s="23">
        <v>11491590</v>
      </c>
      <c r="H51" s="23">
        <v>0.3</v>
      </c>
      <c r="J51" s="31"/>
      <c r="K51" s="31"/>
    </row>
    <row r="52" spans="2:11" s="5" customFormat="1" ht="35.25" customHeight="1" x14ac:dyDescent="0.2">
      <c r="B52" s="11" t="s">
        <v>145</v>
      </c>
      <c r="C52" s="14" t="s">
        <v>146</v>
      </c>
      <c r="D52" s="14" t="s">
        <v>147</v>
      </c>
      <c r="E52" s="14" t="s">
        <v>148</v>
      </c>
      <c r="F52" s="37">
        <v>52964</v>
      </c>
      <c r="G52" s="23">
        <v>54785961.600000001</v>
      </c>
      <c r="H52" s="23">
        <v>1.45</v>
      </c>
      <c r="J52" s="31"/>
      <c r="K52" s="31"/>
    </row>
    <row r="53" spans="2:11" s="5" customFormat="1" ht="35.25" customHeight="1" x14ac:dyDescent="0.2">
      <c r="B53" s="11" t="s">
        <v>149</v>
      </c>
      <c r="C53" s="14" t="s">
        <v>150</v>
      </c>
      <c r="D53" s="14" t="s">
        <v>151</v>
      </c>
      <c r="E53" s="14" t="s">
        <v>152</v>
      </c>
      <c r="F53" s="37">
        <v>105050</v>
      </c>
      <c r="G53" s="23">
        <v>106167809.73999999</v>
      </c>
      <c r="H53" s="23">
        <v>2.82</v>
      </c>
      <c r="J53" s="31"/>
      <c r="K53" s="31"/>
    </row>
    <row r="54" spans="2:11" s="5" customFormat="1" ht="35.25" customHeight="1" x14ac:dyDescent="0.2">
      <c r="B54" s="11" t="s">
        <v>153</v>
      </c>
      <c r="C54" s="14" t="s">
        <v>154</v>
      </c>
      <c r="D54" s="14" t="s">
        <v>143</v>
      </c>
      <c r="E54" s="14" t="s">
        <v>144</v>
      </c>
      <c r="F54" s="37">
        <v>32495</v>
      </c>
      <c r="G54" s="23">
        <v>32556740.5</v>
      </c>
      <c r="H54" s="23">
        <v>0.86</v>
      </c>
      <c r="J54" s="31"/>
      <c r="K54" s="31"/>
    </row>
    <row r="55" spans="2:11" s="5" customFormat="1" ht="35.25" customHeight="1" x14ac:dyDescent="0.2">
      <c r="B55" s="11" t="s">
        <v>155</v>
      </c>
      <c r="C55" s="14" t="s">
        <v>156</v>
      </c>
      <c r="D55" s="14" t="s">
        <v>151</v>
      </c>
      <c r="E55" s="14" t="s">
        <v>152</v>
      </c>
      <c r="F55" s="37">
        <v>14500</v>
      </c>
      <c r="G55" s="23">
        <v>14749678.109999999</v>
      </c>
      <c r="H55" s="23">
        <v>0.39</v>
      </c>
      <c r="J55" s="31"/>
      <c r="K55" s="31"/>
    </row>
    <row r="56" spans="2:11" s="5" customFormat="1" ht="35.25" customHeight="1" x14ac:dyDescent="0.2">
      <c r="B56" s="11" t="s">
        <v>157</v>
      </c>
      <c r="C56" s="14" t="s">
        <v>158</v>
      </c>
      <c r="D56" s="14" t="s">
        <v>151</v>
      </c>
      <c r="E56" s="14" t="s">
        <v>152</v>
      </c>
      <c r="F56" s="37">
        <v>9998</v>
      </c>
      <c r="G56" s="23">
        <v>10067986</v>
      </c>
      <c r="H56" s="23">
        <v>0.27</v>
      </c>
      <c r="J56" s="31"/>
      <c r="K56" s="31"/>
    </row>
    <row r="57" spans="2:11" s="5" customFormat="1" ht="35.25" customHeight="1" x14ac:dyDescent="0.2">
      <c r="B57" s="11" t="s">
        <v>159</v>
      </c>
      <c r="C57" s="14" t="s">
        <v>160</v>
      </c>
      <c r="D57" s="14" t="s">
        <v>143</v>
      </c>
      <c r="E57" s="14" t="s">
        <v>144</v>
      </c>
      <c r="F57" s="37">
        <v>435</v>
      </c>
      <c r="G57" s="23">
        <v>441825.15</v>
      </c>
      <c r="H57" s="23">
        <v>0.01</v>
      </c>
      <c r="J57" s="31"/>
      <c r="K57" s="31"/>
    </row>
    <row r="58" spans="2:11" s="5" customFormat="1" ht="35.25" customHeight="1" x14ac:dyDescent="0.2">
      <c r="B58" s="11" t="s">
        <v>161</v>
      </c>
      <c r="C58" s="14" t="s">
        <v>162</v>
      </c>
      <c r="D58" s="14" t="s">
        <v>163</v>
      </c>
      <c r="E58" s="14" t="s">
        <v>164</v>
      </c>
      <c r="F58" s="37">
        <v>11050</v>
      </c>
      <c r="G58" s="23">
        <v>10791872</v>
      </c>
      <c r="H58" s="23">
        <v>0.28999999999999998</v>
      </c>
      <c r="J58" s="31"/>
      <c r="K58" s="31"/>
    </row>
    <row r="59" spans="2:11" s="5" customFormat="1" ht="35.25" customHeight="1" x14ac:dyDescent="0.2">
      <c r="B59" s="11" t="s">
        <v>165</v>
      </c>
      <c r="C59" s="14" t="s">
        <v>166</v>
      </c>
      <c r="D59" s="14" t="s">
        <v>167</v>
      </c>
      <c r="E59" s="14" t="s">
        <v>168</v>
      </c>
      <c r="F59" s="37">
        <v>2825</v>
      </c>
      <c r="G59" s="23">
        <v>2905145.25</v>
      </c>
      <c r="H59" s="23">
        <v>0.08</v>
      </c>
      <c r="J59" s="31"/>
      <c r="K59" s="31"/>
    </row>
    <row r="60" spans="2:11" s="5" customFormat="1" ht="35.25" customHeight="1" x14ac:dyDescent="0.2">
      <c r="B60" s="11" t="s">
        <v>169</v>
      </c>
      <c r="C60" s="14" t="s">
        <v>170</v>
      </c>
      <c r="D60" s="14" t="s">
        <v>171</v>
      </c>
      <c r="E60" s="14" t="s">
        <v>172</v>
      </c>
      <c r="F60" s="37">
        <v>50000</v>
      </c>
      <c r="G60" s="23">
        <v>53926000</v>
      </c>
      <c r="H60" s="23">
        <v>1.43</v>
      </c>
      <c r="J60" s="31"/>
      <c r="K60" s="31"/>
    </row>
    <row r="61" spans="2:11" s="5" customFormat="1" ht="35.25" customHeight="1" x14ac:dyDescent="0.2">
      <c r="B61" s="11" t="s">
        <v>173</v>
      </c>
      <c r="C61" s="14" t="s">
        <v>174</v>
      </c>
      <c r="D61" s="14" t="s">
        <v>175</v>
      </c>
      <c r="E61" s="14" t="s">
        <v>176</v>
      </c>
      <c r="F61" s="37">
        <v>60392</v>
      </c>
      <c r="G61" s="23">
        <v>59873836.640000001</v>
      </c>
      <c r="H61" s="23">
        <v>1.59</v>
      </c>
      <c r="J61" s="31"/>
      <c r="K61" s="31"/>
    </row>
    <row r="62" spans="2:11" s="5" customFormat="1" ht="35.25" customHeight="1" x14ac:dyDescent="0.2">
      <c r="B62" s="11" t="s">
        <v>177</v>
      </c>
      <c r="C62" s="14" t="s">
        <v>178</v>
      </c>
      <c r="D62" s="14" t="s">
        <v>179</v>
      </c>
      <c r="E62" s="14" t="s">
        <v>180</v>
      </c>
      <c r="F62" s="37">
        <v>27267</v>
      </c>
      <c r="G62" s="23">
        <v>27509130.960000001</v>
      </c>
      <c r="H62" s="23">
        <v>0.73</v>
      </c>
      <c r="J62" s="31"/>
      <c r="K62" s="31"/>
    </row>
    <row r="63" spans="2:11" s="5" customFormat="1" ht="35.25" customHeight="1" x14ac:dyDescent="0.2">
      <c r="B63" s="11" t="s">
        <v>181</v>
      </c>
      <c r="C63" s="14" t="s">
        <v>182</v>
      </c>
      <c r="D63" s="14" t="s">
        <v>183</v>
      </c>
      <c r="E63" s="14" t="s">
        <v>184</v>
      </c>
      <c r="F63" s="37">
        <v>4027</v>
      </c>
      <c r="G63" s="23">
        <v>4040248.83</v>
      </c>
      <c r="H63" s="23">
        <v>0.11</v>
      </c>
      <c r="J63" s="31"/>
      <c r="K63" s="31"/>
    </row>
    <row r="64" spans="2:11" s="5" customFormat="1" ht="35.25" customHeight="1" x14ac:dyDescent="0.2">
      <c r="B64" s="11" t="s">
        <v>185</v>
      </c>
      <c r="C64" s="14" t="s">
        <v>186</v>
      </c>
      <c r="D64" s="14" t="s">
        <v>187</v>
      </c>
      <c r="E64" s="14" t="s">
        <v>188</v>
      </c>
      <c r="F64" s="37">
        <v>103</v>
      </c>
      <c r="G64" s="23">
        <v>106139.44</v>
      </c>
      <c r="H64" s="23">
        <v>0</v>
      </c>
      <c r="J64" s="31"/>
      <c r="K64" s="31"/>
    </row>
    <row r="65" spans="1:15" s="5" customFormat="1" ht="35.25" customHeight="1" x14ac:dyDescent="0.2">
      <c r="B65" s="11" t="s">
        <v>189</v>
      </c>
      <c r="C65" s="14" t="s">
        <v>190</v>
      </c>
      <c r="D65" s="14" t="s">
        <v>187</v>
      </c>
      <c r="E65" s="14" t="s">
        <v>188</v>
      </c>
      <c r="F65" s="37">
        <v>1020</v>
      </c>
      <c r="G65" s="23">
        <v>1042501.2</v>
      </c>
      <c r="H65" s="23">
        <v>0.03</v>
      </c>
      <c r="J65" s="31"/>
      <c r="K65" s="31"/>
    </row>
    <row r="66" spans="1:15" s="5" customFormat="1" ht="35.25" customHeight="1" x14ac:dyDescent="0.2">
      <c r="B66" s="11" t="s">
        <v>191</v>
      </c>
      <c r="C66" s="14" t="s">
        <v>192</v>
      </c>
      <c r="D66" s="14" t="s">
        <v>193</v>
      </c>
      <c r="E66" s="14" t="s">
        <v>194</v>
      </c>
      <c r="F66" s="37">
        <v>56301</v>
      </c>
      <c r="G66" s="23">
        <v>56950150.530000001</v>
      </c>
      <c r="H66" s="23">
        <v>1.51</v>
      </c>
      <c r="J66" s="31"/>
      <c r="K66" s="31"/>
    </row>
    <row r="67" spans="1:15" s="5" customFormat="1" ht="35.25" customHeight="1" x14ac:dyDescent="0.2">
      <c r="B67" s="11" t="s">
        <v>195</v>
      </c>
      <c r="C67" s="14" t="s">
        <v>196</v>
      </c>
      <c r="D67" s="14" t="s">
        <v>143</v>
      </c>
      <c r="E67" s="14" t="s">
        <v>144</v>
      </c>
      <c r="F67" s="37">
        <v>9000</v>
      </c>
      <c r="G67" s="23">
        <v>9202410</v>
      </c>
      <c r="H67" s="23">
        <v>0.24</v>
      </c>
      <c r="J67" s="31"/>
      <c r="K67" s="31"/>
    </row>
    <row r="68" spans="1:15" s="5" customFormat="1" ht="35.25" customHeight="1" x14ac:dyDescent="0.2">
      <c r="B68" s="11" t="s">
        <v>197</v>
      </c>
      <c r="C68" s="14" t="s">
        <v>198</v>
      </c>
      <c r="D68" s="14" t="s">
        <v>199</v>
      </c>
      <c r="E68" s="14" t="s">
        <v>200</v>
      </c>
      <c r="F68" s="37">
        <v>3721</v>
      </c>
      <c r="G68" s="23">
        <v>3701874.06</v>
      </c>
      <c r="H68" s="23">
        <v>0.1</v>
      </c>
      <c r="J68" s="31"/>
      <c r="K68" s="31"/>
    </row>
    <row r="69" spans="1:15" s="7" customFormat="1" ht="35.25" customHeight="1" x14ac:dyDescent="0.2">
      <c r="A69" s="5"/>
      <c r="B69" s="11" t="s">
        <v>201</v>
      </c>
      <c r="C69" s="14" t="s">
        <v>202</v>
      </c>
      <c r="D69" s="14" t="s">
        <v>203</v>
      </c>
      <c r="E69" s="14" t="s">
        <v>204</v>
      </c>
      <c r="F69" s="37">
        <v>3000</v>
      </c>
      <c r="G69" s="23">
        <v>3071370</v>
      </c>
      <c r="H69" s="23">
        <v>0.08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205</v>
      </c>
      <c r="C70" s="14" t="s">
        <v>206</v>
      </c>
      <c r="D70" s="14" t="s">
        <v>207</v>
      </c>
      <c r="E70" s="14" t="s">
        <v>208</v>
      </c>
      <c r="F70" s="37">
        <v>17760</v>
      </c>
      <c r="G70" s="23">
        <v>18341995.199999999</v>
      </c>
      <c r="H70" s="23">
        <v>0.49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209</v>
      </c>
      <c r="C71" s="14" t="s">
        <v>210</v>
      </c>
      <c r="D71" s="14" t="s">
        <v>171</v>
      </c>
      <c r="E71" s="14" t="s">
        <v>172</v>
      </c>
      <c r="F71" s="37">
        <v>18220</v>
      </c>
      <c r="G71" s="23">
        <v>18758765.399999999</v>
      </c>
      <c r="H71" s="23">
        <v>0.5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211</v>
      </c>
      <c r="C72" s="14" t="s">
        <v>212</v>
      </c>
      <c r="D72" s="14" t="s">
        <v>213</v>
      </c>
      <c r="E72" s="14" t="s">
        <v>214</v>
      </c>
      <c r="F72" s="37">
        <v>30000</v>
      </c>
      <c r="G72" s="23">
        <v>30001200</v>
      </c>
      <c r="H72" s="23">
        <v>0.8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215</v>
      </c>
      <c r="C73" s="14" t="s">
        <v>216</v>
      </c>
      <c r="D73" s="14" t="s">
        <v>187</v>
      </c>
      <c r="E73" s="14" t="s">
        <v>188</v>
      </c>
      <c r="F73" s="37">
        <v>3000</v>
      </c>
      <c r="G73" s="23">
        <v>3062850</v>
      </c>
      <c r="H73" s="23">
        <v>0.08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217</v>
      </c>
      <c r="C74" s="14" t="s">
        <v>218</v>
      </c>
      <c r="D74" s="14" t="s">
        <v>187</v>
      </c>
      <c r="E74" s="14" t="s">
        <v>188</v>
      </c>
      <c r="F74" s="37">
        <v>5</v>
      </c>
      <c r="G74" s="23">
        <v>5004.45</v>
      </c>
      <c r="H74" s="23"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219</v>
      </c>
      <c r="C75" s="14" t="s">
        <v>220</v>
      </c>
      <c r="D75" s="14" t="s">
        <v>207</v>
      </c>
      <c r="E75" s="14" t="s">
        <v>208</v>
      </c>
      <c r="F75" s="37">
        <v>14275</v>
      </c>
      <c r="G75" s="23">
        <v>14645721.75</v>
      </c>
      <c r="H75" s="23">
        <v>0.39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221</v>
      </c>
      <c r="C76" s="14" t="s">
        <v>222</v>
      </c>
      <c r="D76" s="14" t="s">
        <v>207</v>
      </c>
      <c r="E76" s="14" t="s">
        <v>208</v>
      </c>
      <c r="F76" s="37">
        <v>45000</v>
      </c>
      <c r="G76" s="23">
        <v>40989150</v>
      </c>
      <c r="H76" s="23">
        <v>1.0900000000000001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223</v>
      </c>
      <c r="C77" s="14" t="s">
        <v>224</v>
      </c>
      <c r="D77" s="14" t="s">
        <v>167</v>
      </c>
      <c r="E77" s="14" t="s">
        <v>168</v>
      </c>
      <c r="F77" s="37">
        <v>23</v>
      </c>
      <c r="G77" s="23">
        <v>23384.79</v>
      </c>
      <c r="H77" s="23"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225</v>
      </c>
      <c r="C78" s="14" t="s">
        <v>226</v>
      </c>
      <c r="D78" s="14" t="s">
        <v>227</v>
      </c>
      <c r="E78" s="14" t="s">
        <v>228</v>
      </c>
      <c r="F78" s="37">
        <v>30991</v>
      </c>
      <c r="G78" s="23">
        <v>31781890.32</v>
      </c>
      <c r="H78" s="23">
        <v>0.84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229</v>
      </c>
      <c r="C79" s="14" t="s">
        <v>230</v>
      </c>
      <c r="D79" s="14" t="s">
        <v>213</v>
      </c>
      <c r="E79" s="14" t="s">
        <v>214</v>
      </c>
      <c r="F79" s="37">
        <v>3520</v>
      </c>
      <c r="G79" s="23">
        <v>3406550.4</v>
      </c>
      <c r="H79" s="23">
        <v>0.09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231</v>
      </c>
      <c r="C80" s="14" t="s">
        <v>232</v>
      </c>
      <c r="D80" s="14" t="s">
        <v>213</v>
      </c>
      <c r="E80" s="14" t="s">
        <v>214</v>
      </c>
      <c r="F80" s="37">
        <v>3200</v>
      </c>
      <c r="G80" s="23">
        <v>3030432</v>
      </c>
      <c r="H80" s="23">
        <v>0.08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233</v>
      </c>
      <c r="C81" s="14" t="s">
        <v>234</v>
      </c>
      <c r="D81" s="14" t="s">
        <v>187</v>
      </c>
      <c r="E81" s="14" t="s">
        <v>188</v>
      </c>
      <c r="F81" s="37">
        <v>23375</v>
      </c>
      <c r="G81" s="23">
        <v>23652928.75</v>
      </c>
      <c r="H81" s="23">
        <v>0.63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235</v>
      </c>
      <c r="C82" s="14" t="s">
        <v>236</v>
      </c>
      <c r="D82" s="14" t="s">
        <v>193</v>
      </c>
      <c r="E82" s="14" t="s">
        <v>194</v>
      </c>
      <c r="F82" s="37">
        <v>10000</v>
      </c>
      <c r="G82" s="23">
        <v>9834000</v>
      </c>
      <c r="H82" s="23">
        <v>0.26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237</v>
      </c>
      <c r="C83" s="14" t="s">
        <v>238</v>
      </c>
      <c r="D83" s="14" t="s">
        <v>147</v>
      </c>
      <c r="E83" s="14" t="s">
        <v>148</v>
      </c>
      <c r="F83" s="37">
        <v>1900</v>
      </c>
      <c r="G83" s="23">
        <v>1955271</v>
      </c>
      <c r="H83" s="23">
        <v>0.05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239</v>
      </c>
      <c r="C84" s="14" t="s">
        <v>240</v>
      </c>
      <c r="D84" s="14" t="s">
        <v>207</v>
      </c>
      <c r="E84" s="14" t="s">
        <v>208</v>
      </c>
      <c r="F84" s="37">
        <v>18878</v>
      </c>
      <c r="G84" s="23">
        <v>19230829.82</v>
      </c>
      <c r="H84" s="23">
        <v>0.51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241</v>
      </c>
      <c r="C85" s="14" t="s">
        <v>242</v>
      </c>
      <c r="D85" s="14" t="s">
        <v>207</v>
      </c>
      <c r="E85" s="14" t="s">
        <v>208</v>
      </c>
      <c r="F85" s="37">
        <v>9447</v>
      </c>
      <c r="G85" s="23">
        <v>9659935.3800000008</v>
      </c>
      <c r="H85" s="23">
        <v>0.26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243</v>
      </c>
      <c r="C86" s="14" t="s">
        <v>244</v>
      </c>
      <c r="D86" s="14" t="s">
        <v>245</v>
      </c>
      <c r="E86" s="14" t="s">
        <v>246</v>
      </c>
      <c r="F86" s="37">
        <v>6580</v>
      </c>
      <c r="G86" s="23">
        <v>6682582.2000000002</v>
      </c>
      <c r="H86" s="23">
        <v>0.18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247</v>
      </c>
      <c r="C87" s="14" t="s">
        <v>248</v>
      </c>
      <c r="D87" s="14" t="s">
        <v>213</v>
      </c>
      <c r="E87" s="14" t="s">
        <v>214</v>
      </c>
      <c r="F87" s="37">
        <v>9500</v>
      </c>
      <c r="G87" s="23">
        <v>9140160.7100000009</v>
      </c>
      <c r="H87" s="23">
        <v>0.24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249</v>
      </c>
      <c r="C88" s="14" t="s">
        <v>250</v>
      </c>
      <c r="D88" s="14" t="s">
        <v>213</v>
      </c>
      <c r="E88" s="14" t="s">
        <v>214</v>
      </c>
      <c r="F88" s="37">
        <v>40000</v>
      </c>
      <c r="G88" s="23">
        <v>35768400</v>
      </c>
      <c r="H88" s="23">
        <v>0.95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251</v>
      </c>
      <c r="C89" s="14" t="s">
        <v>252</v>
      </c>
      <c r="D89" s="14" t="s">
        <v>253</v>
      </c>
      <c r="E89" s="14" t="s">
        <v>254</v>
      </c>
      <c r="F89" s="37">
        <v>3000</v>
      </c>
      <c r="G89" s="23">
        <v>3093947.58</v>
      </c>
      <c r="H89" s="23">
        <v>0.08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255</v>
      </c>
      <c r="C90" s="14" t="s">
        <v>256</v>
      </c>
      <c r="D90" s="14" t="s">
        <v>193</v>
      </c>
      <c r="E90" s="14" t="s">
        <v>194</v>
      </c>
      <c r="F90" s="37">
        <v>10839</v>
      </c>
      <c r="G90" s="23">
        <v>10962998.16</v>
      </c>
      <c r="H90" s="23">
        <v>0.28999999999999998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257</v>
      </c>
      <c r="C91" s="14" t="s">
        <v>258</v>
      </c>
      <c r="D91" s="14" t="s">
        <v>147</v>
      </c>
      <c r="E91" s="14" t="s">
        <v>148</v>
      </c>
      <c r="F91" s="37">
        <v>85940</v>
      </c>
      <c r="G91" s="23">
        <v>85149352</v>
      </c>
      <c r="H91" s="23">
        <v>2.2599999999999998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259</v>
      </c>
      <c r="C92" s="14" t="s">
        <v>260</v>
      </c>
      <c r="D92" s="14" t="s">
        <v>261</v>
      </c>
      <c r="E92" s="14" t="s">
        <v>262</v>
      </c>
      <c r="F92" s="37">
        <v>12160</v>
      </c>
      <c r="G92" s="23">
        <v>12170821.789999999</v>
      </c>
      <c r="H92" s="23">
        <v>0.32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263</v>
      </c>
      <c r="C93" s="14" t="s">
        <v>264</v>
      </c>
      <c r="D93" s="14" t="s">
        <v>265</v>
      </c>
      <c r="E93" s="14" t="s">
        <v>266</v>
      </c>
      <c r="F93" s="37">
        <v>5270</v>
      </c>
      <c r="G93" s="23">
        <v>5333292.7</v>
      </c>
      <c r="H93" s="23">
        <v>0.14000000000000001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267</v>
      </c>
      <c r="C94" s="14" t="s">
        <v>268</v>
      </c>
      <c r="D94" s="14" t="s">
        <v>213</v>
      </c>
      <c r="E94" s="14" t="s">
        <v>214</v>
      </c>
      <c r="F94" s="37">
        <v>300</v>
      </c>
      <c r="G94" s="23">
        <v>302574</v>
      </c>
      <c r="H94" s="23">
        <v>0.01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269</v>
      </c>
      <c r="C95" s="14" t="s">
        <v>270</v>
      </c>
      <c r="D95" s="14" t="s">
        <v>207</v>
      </c>
      <c r="E95" s="14" t="s">
        <v>208</v>
      </c>
      <c r="F95" s="37">
        <v>23950</v>
      </c>
      <c r="G95" s="23">
        <v>22910108.719999999</v>
      </c>
      <c r="H95" s="23">
        <v>0.61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271</v>
      </c>
      <c r="C96" s="14" t="s">
        <v>272</v>
      </c>
      <c r="D96" s="14" t="s">
        <v>273</v>
      </c>
      <c r="E96" s="14" t="s">
        <v>274</v>
      </c>
      <c r="F96" s="37">
        <v>50000</v>
      </c>
      <c r="G96" s="23">
        <v>51987000</v>
      </c>
      <c r="H96" s="23">
        <v>1.38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275</v>
      </c>
      <c r="C97" s="14" t="s">
        <v>276</v>
      </c>
      <c r="D97" s="14" t="s">
        <v>245</v>
      </c>
      <c r="E97" s="14" t="s">
        <v>246</v>
      </c>
      <c r="F97" s="37">
        <v>11127</v>
      </c>
      <c r="G97" s="23">
        <v>10625172.300000001</v>
      </c>
      <c r="H97" s="23">
        <v>0.28000000000000003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277</v>
      </c>
      <c r="C98" s="14" t="s">
        <v>278</v>
      </c>
      <c r="D98" s="14" t="s">
        <v>279</v>
      </c>
      <c r="E98" s="14" t="s">
        <v>280</v>
      </c>
      <c r="F98" s="37">
        <v>2749</v>
      </c>
      <c r="G98" s="23">
        <v>2789822.65</v>
      </c>
      <c r="H98" s="23">
        <v>7.0000000000000007E-2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281</v>
      </c>
      <c r="C99" s="14" t="s">
        <v>282</v>
      </c>
      <c r="D99" s="14" t="s">
        <v>283</v>
      </c>
      <c r="E99" s="14" t="s">
        <v>284</v>
      </c>
      <c r="F99" s="37">
        <v>750</v>
      </c>
      <c r="G99" s="23">
        <v>750652.5</v>
      </c>
      <c r="H99" s="23">
        <v>0.02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285</v>
      </c>
      <c r="C100" s="14" t="s">
        <v>286</v>
      </c>
      <c r="D100" s="14" t="s">
        <v>253</v>
      </c>
      <c r="E100" s="14" t="s">
        <v>254</v>
      </c>
      <c r="F100" s="37">
        <v>10350</v>
      </c>
      <c r="G100" s="23">
        <v>10364308.880000001</v>
      </c>
      <c r="H100" s="23">
        <v>0.27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287</v>
      </c>
      <c r="C101" s="14" t="s">
        <v>288</v>
      </c>
      <c r="D101" s="14" t="s">
        <v>143</v>
      </c>
      <c r="E101" s="14" t="s">
        <v>144</v>
      </c>
      <c r="F101" s="37">
        <v>30550</v>
      </c>
      <c r="G101" s="23">
        <v>31296031</v>
      </c>
      <c r="H101" s="23">
        <v>0.83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289</v>
      </c>
      <c r="C102" s="14" t="s">
        <v>290</v>
      </c>
      <c r="D102" s="14" t="s">
        <v>253</v>
      </c>
      <c r="E102" s="14" t="s">
        <v>254</v>
      </c>
      <c r="F102" s="37">
        <v>10700</v>
      </c>
      <c r="G102" s="23">
        <v>10309050.25</v>
      </c>
      <c r="H102" s="23">
        <v>0.27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291</v>
      </c>
      <c r="C103" s="14" t="s">
        <v>292</v>
      </c>
      <c r="D103" s="14" t="s">
        <v>207</v>
      </c>
      <c r="E103" s="14" t="s">
        <v>208</v>
      </c>
      <c r="F103" s="37">
        <v>4000</v>
      </c>
      <c r="G103" s="23">
        <v>4190560</v>
      </c>
      <c r="H103" s="23">
        <v>0.11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293</v>
      </c>
      <c r="C104" s="14" t="s">
        <v>294</v>
      </c>
      <c r="D104" s="14" t="s">
        <v>167</v>
      </c>
      <c r="E104" s="14" t="s">
        <v>168</v>
      </c>
      <c r="F104" s="37">
        <v>22300</v>
      </c>
      <c r="G104" s="23">
        <v>22375151</v>
      </c>
      <c r="H104" s="23">
        <v>0.59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295</v>
      </c>
      <c r="C105" s="14" t="s">
        <v>296</v>
      </c>
      <c r="D105" s="14" t="s">
        <v>283</v>
      </c>
      <c r="E105" s="14" t="s">
        <v>284</v>
      </c>
      <c r="F105" s="37">
        <v>7000</v>
      </c>
      <c r="G105" s="23">
        <v>7064610</v>
      </c>
      <c r="H105" s="23">
        <v>0.19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1" t="s">
        <v>297</v>
      </c>
      <c r="C106" s="14" t="s">
        <v>298</v>
      </c>
      <c r="D106" s="14" t="s">
        <v>279</v>
      </c>
      <c r="E106" s="14" t="s">
        <v>280</v>
      </c>
      <c r="F106" s="37">
        <v>9484</v>
      </c>
      <c r="G106" s="23">
        <v>9625596.1199999992</v>
      </c>
      <c r="H106" s="23">
        <v>0.26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299</v>
      </c>
      <c r="C107" s="14" t="s">
        <v>300</v>
      </c>
      <c r="D107" s="14" t="s">
        <v>301</v>
      </c>
      <c r="E107" s="14" t="s">
        <v>302</v>
      </c>
      <c r="F107" s="37">
        <v>24786</v>
      </c>
      <c r="G107" s="23">
        <v>24892827.66</v>
      </c>
      <c r="H107" s="23">
        <v>0.66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1" t="s">
        <v>303</v>
      </c>
      <c r="C108" s="14" t="s">
        <v>304</v>
      </c>
      <c r="D108" s="14" t="s">
        <v>305</v>
      </c>
      <c r="E108" s="14" t="s">
        <v>306</v>
      </c>
      <c r="F108" s="37">
        <v>1813</v>
      </c>
      <c r="G108" s="23">
        <v>1772914.57</v>
      </c>
      <c r="H108" s="23">
        <v>0.05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1" t="s">
        <v>307</v>
      </c>
      <c r="C109" s="14" t="s">
        <v>308</v>
      </c>
      <c r="D109" s="14" t="s">
        <v>171</v>
      </c>
      <c r="E109" s="14" t="s">
        <v>172</v>
      </c>
      <c r="F109" s="37">
        <v>8000</v>
      </c>
      <c r="G109" s="23">
        <v>7735440</v>
      </c>
      <c r="H109" s="23">
        <v>0.21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5"/>
      <c r="B110" s="11" t="s">
        <v>309</v>
      </c>
      <c r="C110" s="14" t="s">
        <v>310</v>
      </c>
      <c r="D110" s="14" t="s">
        <v>279</v>
      </c>
      <c r="E110" s="14" t="s">
        <v>280</v>
      </c>
      <c r="F110" s="37">
        <v>9627</v>
      </c>
      <c r="G110" s="23">
        <v>9606687.0299999993</v>
      </c>
      <c r="H110" s="23">
        <v>0.25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">
      <c r="A111" s="5"/>
      <c r="B111" s="11" t="s">
        <v>311</v>
      </c>
      <c r="C111" s="14" t="s">
        <v>312</v>
      </c>
      <c r="D111" s="14" t="s">
        <v>313</v>
      </c>
      <c r="E111" s="14" t="s">
        <v>314</v>
      </c>
      <c r="F111" s="37">
        <v>200</v>
      </c>
      <c r="G111" s="23">
        <v>200370</v>
      </c>
      <c r="H111" s="23">
        <v>0.01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">
      <c r="A112" s="5"/>
      <c r="B112" s="11" t="s">
        <v>315</v>
      </c>
      <c r="C112" s="14" t="s">
        <v>316</v>
      </c>
      <c r="D112" s="14" t="s">
        <v>317</v>
      </c>
      <c r="E112" s="14" t="s">
        <v>318</v>
      </c>
      <c r="F112" s="37">
        <v>692</v>
      </c>
      <c r="G112" s="23">
        <v>672727.8</v>
      </c>
      <c r="H112" s="23">
        <v>0.02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">
      <c r="A113" s="5"/>
      <c r="B113" s="11" t="s">
        <v>319</v>
      </c>
      <c r="C113" s="14" t="s">
        <v>320</v>
      </c>
      <c r="D113" s="14" t="s">
        <v>151</v>
      </c>
      <c r="E113" s="14" t="s">
        <v>152</v>
      </c>
      <c r="F113" s="37">
        <v>31000</v>
      </c>
      <c r="G113" s="23">
        <v>31439580</v>
      </c>
      <c r="H113" s="23">
        <v>0.83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">
      <c r="A114" s="5"/>
      <c r="B114" s="11" t="s">
        <v>321</v>
      </c>
      <c r="C114" s="14" t="s">
        <v>322</v>
      </c>
      <c r="D114" s="14" t="s">
        <v>279</v>
      </c>
      <c r="E114" s="14" t="s">
        <v>280</v>
      </c>
      <c r="F114" s="37">
        <v>5419</v>
      </c>
      <c r="G114" s="23">
        <v>5488579.96</v>
      </c>
      <c r="H114" s="23">
        <v>0.15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">
      <c r="A115" s="5"/>
      <c r="B115" s="11" t="s">
        <v>323</v>
      </c>
      <c r="C115" s="14" t="s">
        <v>324</v>
      </c>
      <c r="D115" s="14" t="s">
        <v>279</v>
      </c>
      <c r="E115" s="14" t="s">
        <v>280</v>
      </c>
      <c r="F115" s="37">
        <v>12495</v>
      </c>
      <c r="G115" s="23">
        <v>13420254.75</v>
      </c>
      <c r="H115" s="23">
        <v>0.36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">
      <c r="A116" s="5"/>
      <c r="B116" s="11" t="s">
        <v>325</v>
      </c>
      <c r="C116" s="14" t="s">
        <v>326</v>
      </c>
      <c r="D116" s="14" t="s">
        <v>327</v>
      </c>
      <c r="E116" s="14" t="s">
        <v>328</v>
      </c>
      <c r="F116" s="37">
        <v>550</v>
      </c>
      <c r="G116" s="23">
        <v>539313.5</v>
      </c>
      <c r="H116" s="23">
        <v>0.01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">
      <c r="A117" s="5"/>
      <c r="B117" s="11" t="s">
        <v>329</v>
      </c>
      <c r="C117" s="14" t="s">
        <v>330</v>
      </c>
      <c r="D117" s="14" t="s">
        <v>151</v>
      </c>
      <c r="E117" s="14" t="s">
        <v>152</v>
      </c>
      <c r="F117" s="37">
        <v>2015</v>
      </c>
      <c r="G117" s="23">
        <v>1901192.8</v>
      </c>
      <c r="H117" s="23">
        <v>0.05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">
      <c r="A118" s="5"/>
      <c r="B118" s="11" t="s">
        <v>331</v>
      </c>
      <c r="C118" s="14" t="s">
        <v>332</v>
      </c>
      <c r="D118" s="14" t="s">
        <v>151</v>
      </c>
      <c r="E118" s="14" t="s">
        <v>152</v>
      </c>
      <c r="F118" s="37">
        <v>2564</v>
      </c>
      <c r="G118" s="23">
        <v>2556128.52</v>
      </c>
      <c r="H118" s="23">
        <v>7.0000000000000007E-2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">
      <c r="A119" s="5"/>
      <c r="B119" s="11" t="s">
        <v>333</v>
      </c>
      <c r="C119" s="14" t="s">
        <v>334</v>
      </c>
      <c r="D119" s="14" t="s">
        <v>151</v>
      </c>
      <c r="E119" s="14" t="s">
        <v>152</v>
      </c>
      <c r="F119" s="37">
        <v>28015</v>
      </c>
      <c r="G119" s="23">
        <v>27888652.350000001</v>
      </c>
      <c r="H119" s="23">
        <v>0.74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">
      <c r="A120" s="5"/>
      <c r="B120" s="11" t="s">
        <v>335</v>
      </c>
      <c r="C120" s="14" t="s">
        <v>336</v>
      </c>
      <c r="D120" s="14" t="s">
        <v>337</v>
      </c>
      <c r="E120" s="14" t="s">
        <v>338</v>
      </c>
      <c r="F120" s="37">
        <v>32407</v>
      </c>
      <c r="G120" s="23">
        <v>32815328.199999999</v>
      </c>
      <c r="H120" s="23">
        <v>0.87</v>
      </c>
      <c r="I120" s="5"/>
      <c r="J120" s="31"/>
      <c r="K120" s="31"/>
      <c r="L120" s="5"/>
      <c r="M120" s="5"/>
      <c r="N120" s="5"/>
      <c r="O120" s="5"/>
    </row>
    <row r="121" spans="1:15" ht="35.25" customHeight="1" x14ac:dyDescent="0.2">
      <c r="A121" s="5"/>
      <c r="B121" s="11" t="s">
        <v>339</v>
      </c>
      <c r="C121" s="14" t="s">
        <v>340</v>
      </c>
      <c r="D121" s="14" t="s">
        <v>305</v>
      </c>
      <c r="E121" s="14" t="s">
        <v>306</v>
      </c>
      <c r="F121" s="37">
        <v>15494</v>
      </c>
      <c r="G121" s="23">
        <v>15728826.289999999</v>
      </c>
      <c r="H121" s="23">
        <v>0.42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">
      <c r="A122" s="5"/>
      <c r="B122" s="11" t="s">
        <v>5</v>
      </c>
      <c r="C122" s="13"/>
      <c r="D122" s="13"/>
      <c r="E122" s="13"/>
      <c r="F122" s="38"/>
      <c r="G122" s="23">
        <f>SUM($G$51:$G$121)</f>
        <v>1221313195.2599998</v>
      </c>
      <c r="H122" s="23">
        <f>(G122/$O$2) *100</f>
        <v>32.386155093760912</v>
      </c>
      <c r="I122" s="5"/>
      <c r="J122" s="31"/>
      <c r="K122" s="31"/>
      <c r="L122" s="5"/>
      <c r="M122" s="5"/>
      <c r="N122" s="5"/>
      <c r="O122" s="5"/>
    </row>
    <row r="123" spans="1:15" ht="35.25" customHeight="1" x14ac:dyDescent="0.2">
      <c r="A123" s="5"/>
      <c r="B123" s="12" t="s">
        <v>27</v>
      </c>
      <c r="C123" s="16"/>
      <c r="D123" s="13"/>
      <c r="E123" s="13"/>
      <c r="F123" s="38"/>
      <c r="G123" s="23"/>
      <c r="H123" s="28"/>
      <c r="I123" s="5"/>
      <c r="J123" s="31"/>
      <c r="K123" s="31"/>
      <c r="L123" s="5"/>
      <c r="M123" s="5"/>
      <c r="N123" s="5"/>
      <c r="O123" s="5"/>
    </row>
    <row r="124" spans="1:15" ht="35.25" customHeight="1" x14ac:dyDescent="0.2">
      <c r="A124" s="5"/>
      <c r="B124" s="11" t="s">
        <v>341</v>
      </c>
      <c r="C124" s="14" t="s">
        <v>342</v>
      </c>
      <c r="D124" s="14" t="s">
        <v>343</v>
      </c>
      <c r="E124" s="14" t="s">
        <v>344</v>
      </c>
      <c r="F124" s="37">
        <v>400</v>
      </c>
      <c r="G124" s="23">
        <v>1594000</v>
      </c>
      <c r="H124" s="23">
        <v>0.04</v>
      </c>
      <c r="I124" s="5"/>
      <c r="J124" s="31"/>
      <c r="K124" s="31"/>
      <c r="L124" s="5"/>
      <c r="M124" s="5"/>
      <c r="N124" s="5"/>
      <c r="O124" s="5"/>
    </row>
    <row r="125" spans="1:15" ht="35.25" customHeight="1" x14ac:dyDescent="0.2">
      <c r="A125" s="5"/>
      <c r="B125" s="11" t="s">
        <v>345</v>
      </c>
      <c r="C125" s="14" t="s">
        <v>346</v>
      </c>
      <c r="D125" s="14" t="s">
        <v>347</v>
      </c>
      <c r="E125" s="14" t="s">
        <v>348</v>
      </c>
      <c r="F125" s="37">
        <v>1874350</v>
      </c>
      <c r="G125" s="23">
        <v>90231209</v>
      </c>
      <c r="H125" s="23">
        <v>2.39</v>
      </c>
      <c r="I125" s="5"/>
      <c r="J125" s="31"/>
      <c r="K125" s="31"/>
      <c r="L125" s="5"/>
      <c r="M125" s="5"/>
      <c r="N125" s="5"/>
      <c r="O125" s="5"/>
    </row>
    <row r="126" spans="1:15" ht="35.25" customHeight="1" x14ac:dyDescent="0.2">
      <c r="A126" s="5"/>
      <c r="B126" s="11" t="s">
        <v>349</v>
      </c>
      <c r="C126" s="14" t="s">
        <v>350</v>
      </c>
      <c r="D126" s="14" t="s">
        <v>327</v>
      </c>
      <c r="E126" s="14" t="s">
        <v>328</v>
      </c>
      <c r="F126" s="37">
        <v>9780</v>
      </c>
      <c r="G126" s="23">
        <v>1541719.2</v>
      </c>
      <c r="H126" s="23">
        <v>0.04</v>
      </c>
      <c r="I126" s="5"/>
      <c r="J126" s="31"/>
      <c r="K126" s="31"/>
      <c r="L126" s="5"/>
      <c r="M126" s="5"/>
      <c r="N126" s="5"/>
      <c r="O126" s="5"/>
    </row>
    <row r="127" spans="1:15" ht="35.25" customHeight="1" x14ac:dyDescent="0.2">
      <c r="A127" s="5"/>
      <c r="B127" s="11" t="s">
        <v>5</v>
      </c>
      <c r="C127" s="13"/>
      <c r="D127" s="13"/>
      <c r="E127" s="13"/>
      <c r="F127" s="38"/>
      <c r="G127" s="23">
        <f>SUM($G$124:$G$126)</f>
        <v>93366928.200000003</v>
      </c>
      <c r="H127" s="23">
        <f>(G127/$O$2) *100</f>
        <v>2.4758561759987514</v>
      </c>
      <c r="I127" s="5"/>
      <c r="J127" s="31"/>
      <c r="K127" s="31"/>
      <c r="L127" s="5"/>
      <c r="M127" s="5"/>
      <c r="N127" s="5"/>
      <c r="O127" s="5"/>
    </row>
    <row r="128" spans="1:15" ht="35.25" customHeight="1" x14ac:dyDescent="0.2">
      <c r="A128" s="5"/>
      <c r="B128" s="10" t="s">
        <v>9</v>
      </c>
      <c r="C128" s="13"/>
      <c r="D128" s="13"/>
      <c r="E128" s="13"/>
      <c r="F128" s="38"/>
      <c r="G128" s="23"/>
      <c r="H128" s="28"/>
      <c r="I128" s="5"/>
      <c r="J128" s="31"/>
      <c r="K128" s="31"/>
      <c r="L128" s="5"/>
      <c r="M128" s="5"/>
      <c r="N128" s="5"/>
      <c r="O128" s="5"/>
    </row>
    <row r="129" spans="1:15" ht="35.25" customHeight="1" x14ac:dyDescent="0.2">
      <c r="A129" s="5"/>
      <c r="B129" s="11" t="s">
        <v>5</v>
      </c>
      <c r="C129" s="13"/>
      <c r="D129" s="13"/>
      <c r="E129" s="13"/>
      <c r="F129" s="38"/>
      <c r="G129" s="23"/>
      <c r="H129" s="23">
        <f>(G129/$O$2) *100</f>
        <v>0</v>
      </c>
      <c r="I129" s="5"/>
      <c r="J129" s="31"/>
      <c r="K129" s="31"/>
      <c r="L129" s="5"/>
      <c r="M129" s="5"/>
      <c r="N129" s="5"/>
      <c r="O129" s="5"/>
    </row>
    <row r="130" spans="1:15" ht="35.25" customHeight="1" x14ac:dyDescent="0.2">
      <c r="A130" s="5"/>
      <c r="B130" s="10" t="s">
        <v>10</v>
      </c>
      <c r="C130" s="13"/>
      <c r="D130" s="13"/>
      <c r="E130" s="13"/>
      <c r="F130" s="38"/>
      <c r="G130" s="23"/>
      <c r="H130" s="23"/>
      <c r="I130" s="5"/>
      <c r="J130" s="31"/>
      <c r="K130" s="31"/>
      <c r="L130" s="5"/>
      <c r="M130" s="5"/>
      <c r="N130" s="5"/>
      <c r="O130" s="5"/>
    </row>
    <row r="131" spans="1:15" ht="35.25" customHeight="1" x14ac:dyDescent="0.2">
      <c r="A131" s="5"/>
      <c r="B131" s="11" t="s">
        <v>5</v>
      </c>
      <c r="C131" s="13"/>
      <c r="D131" s="13"/>
      <c r="E131" s="13"/>
      <c r="F131" s="38"/>
      <c r="G131" s="23"/>
      <c r="H131" s="23">
        <f>(G131/$O$2) *100</f>
        <v>0</v>
      </c>
      <c r="I131" s="5"/>
      <c r="J131" s="31"/>
      <c r="K131" s="31"/>
      <c r="L131" s="5"/>
      <c r="M131" s="5"/>
      <c r="N131" s="5"/>
      <c r="O131" s="5"/>
    </row>
    <row r="132" spans="1:15" ht="35.25" customHeight="1" x14ac:dyDescent="0.2">
      <c r="A132" s="5"/>
      <c r="B132" s="10" t="s">
        <v>28</v>
      </c>
      <c r="C132" s="13"/>
      <c r="D132" s="13"/>
      <c r="E132" s="13"/>
      <c r="F132" s="38"/>
      <c r="G132" s="23"/>
      <c r="H132" s="28"/>
      <c r="I132" s="5"/>
      <c r="J132" s="31"/>
      <c r="K132" s="31"/>
      <c r="L132" s="5"/>
      <c r="M132" s="5"/>
      <c r="N132" s="5"/>
      <c r="O132" s="5"/>
    </row>
    <row r="133" spans="1:15" ht="35.25" customHeight="1" x14ac:dyDescent="0.2">
      <c r="A133" s="5"/>
      <c r="B133" s="11" t="s">
        <v>5</v>
      </c>
      <c r="C133" s="13"/>
      <c r="D133" s="13"/>
      <c r="E133" s="13"/>
      <c r="F133" s="38"/>
      <c r="G133" s="23"/>
      <c r="H133" s="23">
        <f>(G133/$O$2) *100</f>
        <v>0</v>
      </c>
      <c r="I133" s="5"/>
      <c r="J133" s="31"/>
      <c r="K133" s="31"/>
      <c r="L133" s="5"/>
      <c r="M133" s="5"/>
      <c r="N133" s="5"/>
      <c r="O133" s="5"/>
    </row>
    <row r="134" spans="1:15" ht="35.25" customHeight="1" x14ac:dyDescent="0.2">
      <c r="A134" s="5"/>
      <c r="B134" s="10" t="s">
        <v>32</v>
      </c>
      <c r="C134" s="13"/>
      <c r="D134" s="13"/>
      <c r="E134" s="13"/>
      <c r="F134" s="38"/>
      <c r="G134" s="23"/>
      <c r="H134" s="28"/>
      <c r="I134" s="5"/>
      <c r="J134" s="31"/>
      <c r="K134" s="31"/>
      <c r="L134" s="5"/>
      <c r="M134" s="5"/>
      <c r="N134" s="5"/>
      <c r="O134" s="5"/>
    </row>
    <row r="135" spans="1:15" ht="35.25" customHeight="1" x14ac:dyDescent="0.2">
      <c r="A135" s="5"/>
      <c r="B135" s="11" t="s">
        <v>5</v>
      </c>
      <c r="C135" s="13"/>
      <c r="D135" s="13"/>
      <c r="E135" s="13"/>
      <c r="F135" s="38"/>
      <c r="G135" s="23"/>
      <c r="H135" s="23">
        <f>(G135/$O$2) *100</f>
        <v>0</v>
      </c>
      <c r="I135" s="5"/>
      <c r="J135" s="31"/>
      <c r="K135" s="31"/>
      <c r="L135" s="5"/>
      <c r="M135" s="5"/>
      <c r="N135" s="5"/>
      <c r="O135" s="5"/>
    </row>
    <row r="136" spans="1:15" ht="35.25" customHeight="1" x14ac:dyDescent="0.2">
      <c r="A136" s="5"/>
      <c r="B136" s="12" t="s">
        <v>29</v>
      </c>
      <c r="C136" s="13"/>
      <c r="D136" s="13"/>
      <c r="E136" s="13"/>
      <c r="F136" s="38"/>
      <c r="G136" s="23"/>
      <c r="H136" s="29"/>
      <c r="I136" s="5"/>
      <c r="J136" s="31"/>
      <c r="K136" s="31"/>
      <c r="L136" s="5"/>
      <c r="M136" s="5"/>
      <c r="N136" s="5"/>
      <c r="O136" s="5"/>
    </row>
    <row r="137" spans="1:15" ht="35.25" customHeight="1" x14ac:dyDescent="0.2">
      <c r="A137" s="5"/>
      <c r="B137" s="11" t="s">
        <v>351</v>
      </c>
      <c r="C137" s="14"/>
      <c r="D137" s="14" t="s">
        <v>352</v>
      </c>
      <c r="E137" s="14" t="s">
        <v>353</v>
      </c>
      <c r="F137" s="37"/>
      <c r="G137" s="23">
        <v>1136689.68</v>
      </c>
      <c r="H137" s="23">
        <v>0.03</v>
      </c>
      <c r="I137" s="5"/>
      <c r="J137" s="31"/>
      <c r="K137" s="31"/>
      <c r="L137" s="5"/>
      <c r="M137" s="5"/>
      <c r="N137" s="5"/>
      <c r="O137" s="5"/>
    </row>
    <row r="138" spans="1:15" ht="35.25" customHeight="1" x14ac:dyDescent="0.2">
      <c r="A138" s="5"/>
      <c r="B138" s="11" t="s">
        <v>354</v>
      </c>
      <c r="C138" s="14"/>
      <c r="D138" s="14" t="s">
        <v>352</v>
      </c>
      <c r="E138" s="14" t="s">
        <v>353</v>
      </c>
      <c r="F138" s="37"/>
      <c r="G138" s="23">
        <v>11469.88</v>
      </c>
      <c r="H138" s="23">
        <v>0</v>
      </c>
      <c r="I138" s="5"/>
      <c r="J138" s="31"/>
      <c r="K138" s="31"/>
      <c r="L138" s="5"/>
      <c r="M138" s="5"/>
      <c r="N138" s="5"/>
      <c r="O138" s="5"/>
    </row>
    <row r="139" spans="1:15" ht="35.25" customHeight="1" x14ac:dyDescent="0.2">
      <c r="A139" s="5"/>
      <c r="B139" s="11" t="s">
        <v>355</v>
      </c>
      <c r="C139" s="14"/>
      <c r="D139" s="14" t="s">
        <v>352</v>
      </c>
      <c r="E139" s="14" t="s">
        <v>353</v>
      </c>
      <c r="F139" s="37"/>
      <c r="G139" s="23">
        <v>7638700.8600000003</v>
      </c>
      <c r="H139" s="23">
        <v>0.2</v>
      </c>
      <c r="I139" s="5"/>
      <c r="J139" s="31"/>
      <c r="K139" s="31"/>
      <c r="L139" s="5"/>
      <c r="M139" s="5"/>
      <c r="N139" s="5"/>
      <c r="O139" s="5"/>
    </row>
    <row r="140" spans="1:15" ht="35.25" customHeight="1" x14ac:dyDescent="0.2">
      <c r="A140" s="5"/>
      <c r="B140" s="11" t="s">
        <v>356</v>
      </c>
      <c r="C140" s="14"/>
      <c r="D140" s="14" t="s">
        <v>352</v>
      </c>
      <c r="E140" s="14" t="s">
        <v>353</v>
      </c>
      <c r="F140" s="37"/>
      <c r="G140" s="23">
        <v>286661.78999999998</v>
      </c>
      <c r="H140" s="23">
        <v>0.01</v>
      </c>
      <c r="I140" s="5"/>
      <c r="J140" s="31"/>
      <c r="K140" s="31"/>
      <c r="L140" s="5"/>
      <c r="M140" s="5"/>
      <c r="N140" s="5"/>
      <c r="O140" s="5"/>
    </row>
    <row r="141" spans="1:15" ht="35.25" customHeight="1" x14ac:dyDescent="0.2">
      <c r="A141" s="5"/>
      <c r="B141" s="11" t="s">
        <v>357</v>
      </c>
      <c r="C141" s="14"/>
      <c r="D141" s="14" t="s">
        <v>358</v>
      </c>
      <c r="E141" s="14" t="s">
        <v>359</v>
      </c>
      <c r="F141" s="37"/>
      <c r="G141" s="23">
        <v>20</v>
      </c>
      <c r="H141" s="23">
        <v>0</v>
      </c>
      <c r="I141" s="5"/>
      <c r="J141" s="31"/>
      <c r="K141" s="31"/>
      <c r="L141" s="5"/>
      <c r="M141" s="5"/>
      <c r="N141" s="5"/>
      <c r="O141" s="5"/>
    </row>
    <row r="142" spans="1:15" ht="35.25" customHeight="1" x14ac:dyDescent="0.2">
      <c r="A142" s="5"/>
      <c r="B142" s="11" t="s">
        <v>360</v>
      </c>
      <c r="C142" s="14"/>
      <c r="D142" s="14" t="s">
        <v>358</v>
      </c>
      <c r="E142" s="14" t="s">
        <v>359</v>
      </c>
      <c r="F142" s="37"/>
      <c r="G142" s="23">
        <v>34716.269999999997</v>
      </c>
      <c r="H142" s="23">
        <v>0</v>
      </c>
      <c r="I142" s="5"/>
      <c r="J142" s="31"/>
      <c r="K142" s="31"/>
      <c r="L142" s="5"/>
      <c r="M142" s="5"/>
      <c r="N142" s="5"/>
      <c r="O142" s="5"/>
    </row>
    <row r="143" spans="1:15" ht="35.25" customHeight="1" x14ac:dyDescent="0.2">
      <c r="A143" s="5"/>
      <c r="B143" s="11" t="s">
        <v>5</v>
      </c>
      <c r="C143" s="13"/>
      <c r="D143" s="13"/>
      <c r="E143" s="13"/>
      <c r="F143" s="38"/>
      <c r="G143" s="23">
        <f>SUM($G$137:$G$142)</f>
        <v>9108258.4799999986</v>
      </c>
      <c r="H143" s="23">
        <f>(G143/$O$2) *100</f>
        <v>0.24152811327363549</v>
      </c>
      <c r="I143" s="5"/>
      <c r="J143" s="31"/>
      <c r="K143" s="31"/>
      <c r="L143" s="5"/>
      <c r="M143" s="5"/>
      <c r="N143" s="5"/>
      <c r="O143" s="5"/>
    </row>
    <row r="144" spans="1:15" ht="35.25" customHeight="1" x14ac:dyDescent="0.2">
      <c r="A144" s="5"/>
      <c r="B144" s="12" t="s">
        <v>30</v>
      </c>
      <c r="C144" s="13"/>
      <c r="D144" s="13"/>
      <c r="E144" s="13"/>
      <c r="F144" s="38"/>
      <c r="G144" s="23"/>
      <c r="H144" s="28"/>
      <c r="I144" s="5"/>
      <c r="J144" s="31"/>
      <c r="K144" s="31"/>
      <c r="L144" s="5"/>
      <c r="M144" s="5"/>
      <c r="N144" s="5"/>
      <c r="O144" s="5"/>
    </row>
    <row r="145" spans="1:15" ht="35.25" customHeight="1" x14ac:dyDescent="0.2">
      <c r="A145" s="5"/>
      <c r="B145" s="11" t="s">
        <v>5</v>
      </c>
      <c r="C145" s="13"/>
      <c r="D145" s="13"/>
      <c r="E145" s="13"/>
      <c r="F145" s="38"/>
      <c r="G145" s="23"/>
      <c r="H145" s="23">
        <f>(G145/$O$2) *100</f>
        <v>0</v>
      </c>
      <c r="I145" s="5"/>
      <c r="J145" s="31"/>
      <c r="K145" s="31"/>
      <c r="L145" s="5"/>
      <c r="M145" s="5"/>
      <c r="N145" s="5"/>
      <c r="O145" s="5"/>
    </row>
    <row r="146" spans="1:15" ht="35.25" customHeight="1" x14ac:dyDescent="0.2">
      <c r="A146" s="5"/>
      <c r="B146" s="10" t="s">
        <v>11</v>
      </c>
      <c r="C146" s="13"/>
      <c r="D146" s="13"/>
      <c r="E146" s="13"/>
      <c r="F146" s="38"/>
      <c r="G146" s="23"/>
      <c r="H146" s="28"/>
      <c r="I146" s="5"/>
      <c r="J146" s="31"/>
      <c r="K146" s="31"/>
      <c r="L146" s="5"/>
      <c r="M146" s="5"/>
      <c r="N146" s="5"/>
      <c r="O146" s="5"/>
    </row>
    <row r="147" spans="1:15" ht="35.25" customHeight="1" x14ac:dyDescent="0.2">
      <c r="A147" s="5"/>
      <c r="B147" s="11" t="s">
        <v>5</v>
      </c>
      <c r="C147" s="13"/>
      <c r="D147" s="13"/>
      <c r="E147" s="13"/>
      <c r="F147" s="38"/>
      <c r="G147" s="23"/>
      <c r="H147" s="23">
        <f>(G147/$O$2) *100</f>
        <v>0</v>
      </c>
      <c r="I147" s="5"/>
      <c r="J147" s="31"/>
      <c r="K147" s="31"/>
      <c r="L147" s="5"/>
      <c r="M147" s="5"/>
      <c r="N147" s="5"/>
      <c r="O147" s="5"/>
    </row>
    <row r="148" spans="1:15" ht="35.25" customHeight="1" x14ac:dyDescent="0.2">
      <c r="A148" s="5"/>
      <c r="B148" s="10" t="s">
        <v>25</v>
      </c>
      <c r="C148" s="13"/>
      <c r="D148" s="13"/>
      <c r="E148" s="13"/>
      <c r="F148" s="38"/>
      <c r="G148" s="23"/>
      <c r="H148" s="28"/>
      <c r="I148" s="5"/>
      <c r="J148" s="31"/>
      <c r="K148" s="31"/>
      <c r="L148" s="5"/>
      <c r="M148" s="5"/>
      <c r="N148" s="5"/>
      <c r="O148" s="5"/>
    </row>
    <row r="149" spans="1:15" ht="35.25" customHeight="1" x14ac:dyDescent="0.2">
      <c r="A149" s="5"/>
      <c r="B149" s="11" t="s">
        <v>361</v>
      </c>
      <c r="C149" s="14"/>
      <c r="D149" s="14" t="s">
        <v>362</v>
      </c>
      <c r="E149" s="14" t="s">
        <v>363</v>
      </c>
      <c r="F149" s="37"/>
      <c r="G149" s="23">
        <v>10058427.699999999</v>
      </c>
      <c r="H149" s="23">
        <v>0.27</v>
      </c>
      <c r="I149" s="5"/>
      <c r="J149" s="31"/>
      <c r="K149" s="31"/>
      <c r="L149" s="5"/>
      <c r="M149" s="5"/>
      <c r="N149" s="5"/>
      <c r="O149" s="5"/>
    </row>
    <row r="150" spans="1:15" ht="35.25" customHeight="1" x14ac:dyDescent="0.2">
      <c r="A150" s="5"/>
      <c r="B150" s="11" t="s">
        <v>364</v>
      </c>
      <c r="C150" s="14"/>
      <c r="D150" s="14" t="s">
        <v>362</v>
      </c>
      <c r="E150" s="14" t="s">
        <v>363</v>
      </c>
      <c r="F150" s="37"/>
      <c r="G150" s="23">
        <v>526439.38</v>
      </c>
      <c r="H150" s="23">
        <v>0.01</v>
      </c>
      <c r="I150" s="5"/>
      <c r="J150" s="31"/>
      <c r="K150" s="31"/>
      <c r="L150" s="5"/>
      <c r="M150" s="5"/>
      <c r="N150" s="5"/>
      <c r="O150" s="5"/>
    </row>
    <row r="151" spans="1:15" ht="35.25" customHeight="1" x14ac:dyDescent="0.2">
      <c r="A151" s="5"/>
      <c r="B151" s="11" t="s">
        <v>365</v>
      </c>
      <c r="C151" s="14"/>
      <c r="D151" s="14" t="s">
        <v>362</v>
      </c>
      <c r="E151" s="14" t="s">
        <v>363</v>
      </c>
      <c r="F151" s="37"/>
      <c r="G151" s="23">
        <v>16296.61</v>
      </c>
      <c r="H151" s="23">
        <v>0</v>
      </c>
      <c r="I151" s="5"/>
      <c r="J151" s="31"/>
      <c r="K151" s="31"/>
      <c r="L151" s="5"/>
      <c r="M151" s="5"/>
      <c r="N151" s="5"/>
      <c r="O151" s="5"/>
    </row>
    <row r="152" spans="1:15" ht="35.25" customHeight="1" x14ac:dyDescent="0.2">
      <c r="A152" s="5"/>
      <c r="B152" s="11" t="s">
        <v>366</v>
      </c>
      <c r="C152" s="14"/>
      <c r="D152" s="14" t="s">
        <v>362</v>
      </c>
      <c r="E152" s="14" t="s">
        <v>363</v>
      </c>
      <c r="F152" s="37"/>
      <c r="G152" s="23">
        <v>353337.26</v>
      </c>
      <c r="H152" s="23">
        <v>0.01</v>
      </c>
      <c r="I152" s="5"/>
      <c r="J152" s="31"/>
      <c r="K152" s="31"/>
      <c r="L152" s="5"/>
      <c r="M152" s="5"/>
      <c r="N152" s="5"/>
      <c r="O152" s="5"/>
    </row>
    <row r="153" spans="1:15" ht="35.25" customHeight="1" x14ac:dyDescent="0.2">
      <c r="A153" s="5"/>
      <c r="B153" s="11" t="s">
        <v>5</v>
      </c>
      <c r="C153" s="13"/>
      <c r="D153" s="13"/>
      <c r="E153" s="13"/>
      <c r="F153" s="38"/>
      <c r="G153" s="23">
        <f>SUM($G$149:$G$152)</f>
        <v>10954500.949999999</v>
      </c>
      <c r="H153" s="23">
        <f>(G153/$O$2) *100</f>
        <v>0.29048582142431117</v>
      </c>
      <c r="I153" s="5"/>
      <c r="J153" s="31"/>
      <c r="K153" s="31"/>
      <c r="L153" s="5"/>
      <c r="M153" s="5"/>
      <c r="N153" s="5"/>
      <c r="O153" s="5"/>
    </row>
    <row r="154" spans="1:15" ht="35.25" customHeight="1" x14ac:dyDescent="0.2">
      <c r="A154" s="5"/>
      <c r="B154" s="10" t="s">
        <v>17</v>
      </c>
      <c r="C154" s="13"/>
      <c r="D154" s="13"/>
      <c r="E154" s="13"/>
      <c r="F154" s="38"/>
      <c r="G154" s="23"/>
      <c r="H154" s="28"/>
      <c r="I154" s="5"/>
      <c r="J154" s="31"/>
      <c r="K154" s="31"/>
      <c r="L154" s="5"/>
      <c r="M154" s="5"/>
      <c r="N154" s="5"/>
      <c r="O154" s="5"/>
    </row>
    <row r="155" spans="1:15" ht="35.25" customHeight="1" x14ac:dyDescent="0.2">
      <c r="A155" s="5"/>
      <c r="B155" s="11" t="s">
        <v>85</v>
      </c>
      <c r="C155" s="14"/>
      <c r="D155" s="14" t="s">
        <v>49</v>
      </c>
      <c r="E155" s="14" t="s">
        <v>50</v>
      </c>
      <c r="F155" s="37"/>
      <c r="G155" s="23">
        <v>1290.47</v>
      </c>
      <c r="H155" s="23">
        <v>0</v>
      </c>
      <c r="I155" s="5"/>
      <c r="J155" s="31"/>
      <c r="K155" s="31"/>
      <c r="L155" s="5"/>
      <c r="M155" s="5"/>
      <c r="N155" s="5"/>
      <c r="O155" s="5"/>
    </row>
    <row r="156" spans="1:15" ht="35.25" customHeight="1" x14ac:dyDescent="0.2">
      <c r="A156" s="5"/>
      <c r="B156" s="11" t="s">
        <v>5</v>
      </c>
      <c r="C156" s="13"/>
      <c r="D156" s="13"/>
      <c r="E156" s="13"/>
      <c r="F156" s="38"/>
      <c r="G156" s="23">
        <f>SUM($G$155)</f>
        <v>1290.47</v>
      </c>
      <c r="H156" s="23">
        <f>(G156/$O$2) *100</f>
        <v>3.4220019669032104E-5</v>
      </c>
      <c r="I156" s="5"/>
      <c r="J156" s="31"/>
      <c r="K156" s="31"/>
      <c r="L156" s="5"/>
      <c r="M156" s="5"/>
      <c r="N156" s="5"/>
      <c r="O156" s="5"/>
    </row>
    <row r="157" spans="1:15" ht="35.25" customHeight="1" x14ac:dyDescent="0.2">
      <c r="A157" s="5"/>
      <c r="B157" s="10" t="s">
        <v>18</v>
      </c>
      <c r="C157" s="13"/>
      <c r="D157" s="13"/>
      <c r="E157" s="13"/>
      <c r="F157" s="38"/>
      <c r="G157" s="23"/>
      <c r="H157" s="28"/>
      <c r="I157" s="5"/>
      <c r="J157" s="31"/>
      <c r="K157" s="31"/>
      <c r="L157" s="5"/>
      <c r="M157" s="5"/>
      <c r="N157" s="5"/>
      <c r="O157" s="5"/>
    </row>
    <row r="158" spans="1:15" ht="35.25" customHeight="1" x14ac:dyDescent="0.2">
      <c r="A158" s="5"/>
      <c r="B158" s="11" t="s">
        <v>5</v>
      </c>
      <c r="C158" s="13"/>
      <c r="D158" s="13"/>
      <c r="E158" s="13"/>
      <c r="F158" s="38"/>
      <c r="G158" s="23"/>
      <c r="H158" s="23">
        <f>(G158/$O$2) *100</f>
        <v>0</v>
      </c>
      <c r="I158" s="5"/>
      <c r="J158" s="31"/>
      <c r="K158" s="31"/>
      <c r="L158" s="5"/>
      <c r="M158" s="5"/>
      <c r="N158" s="5"/>
      <c r="O158" s="5"/>
    </row>
    <row r="159" spans="1:15" ht="35.25" customHeight="1" x14ac:dyDescent="0.2">
      <c r="A159" s="5"/>
      <c r="B159" s="10" t="s">
        <v>26</v>
      </c>
      <c r="C159" s="13"/>
      <c r="D159" s="13"/>
      <c r="E159" s="13"/>
      <c r="F159" s="38"/>
      <c r="G159" s="23"/>
      <c r="H159" s="28"/>
      <c r="I159" s="5"/>
      <c r="J159" s="31"/>
      <c r="K159" s="31"/>
      <c r="L159" s="5"/>
      <c r="M159" s="5"/>
      <c r="N159" s="5"/>
      <c r="O159" s="5"/>
    </row>
    <row r="160" spans="1:15" ht="35.25" customHeight="1" x14ac:dyDescent="0.2">
      <c r="A160" s="5"/>
      <c r="B160" s="11" t="s">
        <v>5</v>
      </c>
      <c r="C160" s="13"/>
      <c r="D160" s="13"/>
      <c r="E160" s="13"/>
      <c r="F160" s="38"/>
      <c r="G160" s="23"/>
      <c r="H160" s="23">
        <f>(G160/$O$2) *100</f>
        <v>0</v>
      </c>
      <c r="I160" s="5"/>
      <c r="J160" s="31"/>
      <c r="K160" s="31"/>
      <c r="L160" s="5"/>
      <c r="M160" s="5"/>
      <c r="N160" s="5"/>
      <c r="O160" s="5"/>
    </row>
    <row r="161" spans="1:15" ht="35.25" customHeight="1" x14ac:dyDescent="0.2">
      <c r="A161" s="5"/>
      <c r="B161" s="10" t="s">
        <v>22</v>
      </c>
      <c r="C161" s="13"/>
      <c r="D161" s="13"/>
      <c r="E161" s="13"/>
      <c r="F161" s="38"/>
      <c r="G161" s="23"/>
      <c r="H161" s="28"/>
      <c r="I161" s="5"/>
      <c r="J161" s="31"/>
      <c r="K161" s="31"/>
      <c r="L161" s="5"/>
      <c r="M161" s="5"/>
      <c r="N161" s="5"/>
      <c r="O161" s="5"/>
    </row>
    <row r="162" spans="1:15" ht="35.25" customHeight="1" x14ac:dyDescent="0.2">
      <c r="A162" s="5"/>
      <c r="B162" s="11" t="s">
        <v>5</v>
      </c>
      <c r="C162" s="13"/>
      <c r="D162" s="13"/>
      <c r="E162" s="13"/>
      <c r="F162" s="38"/>
      <c r="G162" s="23"/>
      <c r="H162" s="23">
        <f>(G162/$O$2) *100</f>
        <v>0</v>
      </c>
      <c r="I162" s="5"/>
      <c r="J162" s="31"/>
      <c r="K162" s="31"/>
      <c r="L162" s="5"/>
      <c r="M162" s="5"/>
      <c r="N162" s="5"/>
      <c r="O162" s="5"/>
    </row>
    <row r="163" spans="1:15" ht="35.25" customHeight="1" x14ac:dyDescent="0.2">
      <c r="A163" s="5"/>
      <c r="B163" s="10" t="s">
        <v>19</v>
      </c>
      <c r="C163" s="13"/>
      <c r="D163" s="13"/>
      <c r="E163" s="13"/>
      <c r="F163" s="38"/>
      <c r="G163" s="23"/>
      <c r="H163" s="28"/>
      <c r="I163" s="5"/>
      <c r="J163" s="31"/>
      <c r="K163" s="31"/>
      <c r="L163" s="5"/>
      <c r="M163" s="5"/>
      <c r="N163" s="5"/>
      <c r="O163" s="5"/>
    </row>
    <row r="164" spans="1:15" ht="35.25" customHeight="1" x14ac:dyDescent="0.2">
      <c r="A164" s="5"/>
      <c r="B164" s="11" t="s">
        <v>5</v>
      </c>
      <c r="C164" s="13"/>
      <c r="D164" s="13"/>
      <c r="E164" s="13"/>
      <c r="F164" s="38"/>
      <c r="G164" s="23"/>
      <c r="H164" s="23">
        <f>(G164/$O$2) *100</f>
        <v>0</v>
      </c>
      <c r="I164" s="5"/>
      <c r="J164" s="31"/>
      <c r="K164" s="31"/>
      <c r="L164" s="5"/>
      <c r="M164" s="5"/>
      <c r="N164" s="5"/>
      <c r="O164" s="5"/>
    </row>
    <row r="165" spans="1:15" ht="35.25" customHeight="1" x14ac:dyDescent="0.2">
      <c r="A165" s="5"/>
      <c r="B165" s="10" t="s">
        <v>31</v>
      </c>
      <c r="C165" s="13"/>
      <c r="D165" s="13"/>
      <c r="E165" s="13"/>
      <c r="F165" s="38"/>
      <c r="G165" s="23"/>
      <c r="H165" s="28"/>
      <c r="I165" s="5"/>
      <c r="J165" s="31"/>
      <c r="K165" s="31"/>
      <c r="L165" s="5"/>
      <c r="M165" s="5"/>
      <c r="N165" s="5"/>
      <c r="O165" s="5"/>
    </row>
    <row r="166" spans="1:15" ht="35.25" customHeight="1" x14ac:dyDescent="0.2">
      <c r="A166" s="5"/>
      <c r="B166" s="11" t="s">
        <v>157</v>
      </c>
      <c r="C166" s="14"/>
      <c r="D166" s="14" t="s">
        <v>151</v>
      </c>
      <c r="E166" s="14" t="s">
        <v>152</v>
      </c>
      <c r="F166" s="37"/>
      <c r="G166" s="23">
        <v>547890.4</v>
      </c>
      <c r="H166" s="23">
        <v>0.01</v>
      </c>
      <c r="I166" s="5"/>
      <c r="J166" s="31"/>
      <c r="K166" s="31"/>
      <c r="L166" s="5"/>
      <c r="M166" s="5"/>
      <c r="N166" s="5"/>
      <c r="O166" s="5"/>
    </row>
    <row r="167" spans="1:15" ht="35.25" customHeight="1" x14ac:dyDescent="0.2">
      <c r="A167" s="5"/>
      <c r="B167" s="11" t="s">
        <v>275</v>
      </c>
      <c r="C167" s="14"/>
      <c r="D167" s="14" t="s">
        <v>245</v>
      </c>
      <c r="E167" s="14" t="s">
        <v>246</v>
      </c>
      <c r="F167" s="37"/>
      <c r="G167" s="23">
        <v>380098.32</v>
      </c>
      <c r="H167" s="23">
        <v>0.01</v>
      </c>
      <c r="I167" s="5"/>
      <c r="J167" s="31"/>
      <c r="K167" s="31"/>
      <c r="L167" s="5"/>
      <c r="M167" s="5"/>
      <c r="N167" s="5"/>
      <c r="O167" s="5"/>
    </row>
    <row r="168" spans="1:15" ht="35.25" customHeight="1" x14ac:dyDescent="0.2">
      <c r="A168" s="5"/>
      <c r="B168" s="11" t="s">
        <v>5</v>
      </c>
      <c r="C168" s="13"/>
      <c r="D168" s="13"/>
      <c r="E168" s="13"/>
      <c r="F168" s="38"/>
      <c r="G168" s="23">
        <f>SUM($G$166:$G$167)</f>
        <v>927988.72</v>
      </c>
      <c r="H168" s="23">
        <f>(G168/$O$2) *100</f>
        <v>2.4607927538834631E-2</v>
      </c>
      <c r="I168" s="5"/>
      <c r="J168" s="31"/>
      <c r="K168" s="31"/>
      <c r="L168" s="5"/>
      <c r="M168" s="5"/>
      <c r="N168" s="5"/>
      <c r="O168" s="5"/>
    </row>
    <row r="169" spans="1:15" ht="35.25" customHeight="1" x14ac:dyDescent="0.2">
      <c r="A169" s="5"/>
      <c r="B169" s="10" t="s">
        <v>20</v>
      </c>
      <c r="C169" s="13"/>
      <c r="D169" s="13"/>
      <c r="E169" s="13"/>
      <c r="F169" s="38"/>
      <c r="G169" s="23"/>
      <c r="H169" s="28"/>
      <c r="I169" s="5"/>
      <c r="J169" s="31"/>
      <c r="K169" s="31"/>
      <c r="L169" s="5"/>
      <c r="M169" s="5"/>
      <c r="N169" s="5"/>
      <c r="O169" s="5"/>
    </row>
    <row r="170" spans="1:15" ht="35.25" customHeight="1" x14ac:dyDescent="0.2">
      <c r="A170" s="5"/>
      <c r="B170" s="11" t="s">
        <v>5</v>
      </c>
      <c r="C170" s="13"/>
      <c r="D170" s="13"/>
      <c r="E170" s="13"/>
      <c r="F170" s="38"/>
      <c r="G170" s="23"/>
      <c r="H170" s="23">
        <f>(G170/$O$2) *100</f>
        <v>0</v>
      </c>
      <c r="I170" s="5"/>
      <c r="J170" s="31"/>
      <c r="K170" s="31"/>
      <c r="L170" s="5"/>
      <c r="M170" s="5"/>
      <c r="N170" s="5"/>
      <c r="O170" s="5"/>
    </row>
    <row r="171" spans="1:15" ht="35.25" customHeight="1" x14ac:dyDescent="0.2">
      <c r="A171" s="5"/>
      <c r="B171" s="10" t="s">
        <v>34</v>
      </c>
      <c r="C171" s="13"/>
      <c r="D171" s="13"/>
      <c r="E171" s="13"/>
      <c r="F171" s="38"/>
      <c r="G171" s="23"/>
      <c r="H171" s="28"/>
      <c r="I171" s="5"/>
      <c r="J171" s="31"/>
      <c r="K171" s="31"/>
      <c r="L171" s="5"/>
      <c r="M171" s="5"/>
      <c r="N171" s="5"/>
      <c r="O171" s="5"/>
    </row>
    <row r="172" spans="1:15" ht="35.25" customHeight="1" x14ac:dyDescent="0.2">
      <c r="A172" s="5"/>
      <c r="B172" s="11" t="s">
        <v>5</v>
      </c>
      <c r="C172" s="13"/>
      <c r="D172" s="13"/>
      <c r="E172" s="13"/>
      <c r="F172" s="38"/>
      <c r="G172" s="23"/>
      <c r="H172" s="23">
        <f>(G172/$O$2) *100</f>
        <v>0</v>
      </c>
      <c r="I172" s="5"/>
      <c r="J172" s="31"/>
      <c r="K172" s="31"/>
      <c r="L172" s="5"/>
      <c r="M172" s="5"/>
      <c r="N172" s="5"/>
      <c r="O172" s="5"/>
    </row>
    <row r="173" spans="1:15" ht="35.25" customHeight="1" x14ac:dyDescent="0.2">
      <c r="A173" s="7"/>
      <c r="B173" s="10" t="s">
        <v>23</v>
      </c>
      <c r="C173" s="15"/>
      <c r="D173" s="15"/>
      <c r="E173" s="15"/>
      <c r="F173" s="39"/>
      <c r="G173" s="24">
        <f>G172+G170+G168+G164+G162+G160+G158+G156+G153+G147+G145+G143+G135+G133+G131+G129+G127+G122+G49+G47+G29</f>
        <v>3771096605.0899992</v>
      </c>
      <c r="H173" s="24">
        <v>100</v>
      </c>
      <c r="I173" s="7"/>
      <c r="J173" s="33">
        <v>3771096605.0900002</v>
      </c>
      <c r="K173" s="17">
        <f>ROUND(G173,2)-ROUND(J173,2)</f>
        <v>0</v>
      </c>
      <c r="L173" s="7"/>
      <c r="M173" s="7"/>
      <c r="N173" s="7"/>
      <c r="O173" s="7"/>
    </row>
    <row r="174" spans="1:15" ht="35.25" customHeight="1" x14ac:dyDescent="0.2"/>
    <row r="175" spans="1:15" ht="35.25" customHeight="1" x14ac:dyDescent="0.2"/>
    <row r="176" spans="1:15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2023-08-04T12:36:46Z</dcterms:modified>
</cp:coreProperties>
</file>